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harepointift/uni/upr/DGDTR/DAFRTR1/Replicabilidad Económica/Modelo 2025/Modelo Publicado/"/>
    </mc:Choice>
  </mc:AlternateContent>
  <xr:revisionPtr revIDLastSave="0" documentId="13_ncr:1_{7275A144-2C62-400E-B63C-DE9749315C31}" xr6:coauthVersionLast="47" xr6:coauthVersionMax="47" xr10:uidLastSave="{00000000-0000-0000-0000-000000000000}"/>
  <bookViews>
    <workbookView xWindow="-110" yWindow="-110" windowWidth="19420" windowHeight="10300" tabRatio="885" xr2:uid="{733F7BF7-411F-4C52-B624-6ED1C0716CD5}"/>
  </bookViews>
  <sheets>
    <sheet name="Resumen" sheetId="30" r:id="rId1"/>
    <sheet name="SAIB Nacional" sheetId="2" r:id="rId2"/>
    <sheet name="SAIB Regional" sheetId="31" r:id="rId3"/>
    <sheet name="SAIB Local" sheetId="32" r:id="rId4"/>
    <sheet name="Desagregacion compartida" sheetId="33" r:id="rId5"/>
    <sheet name="Desagregacion total" sheetId="34" r:id="rId6"/>
    <sheet name="Desagregacion virtual" sheetId="35" r:id="rId7"/>
    <sheet name="Requerimiento de información &gt;&gt;" sheetId="8" r:id="rId8"/>
    <sheet name="Ofertas insignia" sheetId="1" r:id="rId9"/>
    <sheet name="Consolidado Resultados"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__XR15" hidden="1">'[1]Diferido D-4 DTT'!$C$13</definedName>
    <definedName name="______XR15" hidden="1">'[1]Diferido D-4 DTT'!$C$13</definedName>
    <definedName name="_____XR15" hidden="1">'[1]Diferido D-4 DTT'!$C$13</definedName>
    <definedName name="____XR15" hidden="1">'[1]Diferido D-4 DTT'!$C$13</definedName>
    <definedName name="___XR15" hidden="1">'[1]Diferido D-4 DTT'!$C$13</definedName>
    <definedName name="__123Graph_A" hidden="1">'[2]Z 3.14 Pasivo'!#REF!</definedName>
    <definedName name="__123Graph_B" hidden="1">'[2]Z 3.14 Pasivo'!#REF!</definedName>
    <definedName name="__123Graph_C" hidden="1">'[2]Z 3.14 Pasivo'!#REF!</definedName>
    <definedName name="__123Graph_D" hidden="1">'[2]Z 3.14 Pasivo'!#REF!</definedName>
    <definedName name="__123Graph_E" hidden="1">[3]concil!#REF!</definedName>
    <definedName name="__123Graph_F" hidden="1">[3]concil!#REF!</definedName>
    <definedName name="__123Graph_X" hidden="1">'[2]Z 3.14 Pasivo'!#REF!</definedName>
    <definedName name="__NNM1" localSheetId="4" hidden="1">Main.SAPF4Help()</definedName>
    <definedName name="__NNM1" localSheetId="5" hidden="1">Main.SAPF4Help()</definedName>
    <definedName name="__NNM1" localSheetId="6" hidden="1">Main.SAPF4Help()</definedName>
    <definedName name="__NNM1" localSheetId="3" hidden="1">Main.SAPF4Help()</definedName>
    <definedName name="__NNM1" localSheetId="2" hidden="1">Main.SAPF4Help()</definedName>
    <definedName name="__NNM1" hidden="1">Main.SAPF4Help()</definedName>
    <definedName name="__XR15" hidden="1">'[1]Diferido D-4 DTT'!$C$13</definedName>
    <definedName name="_1377_0" localSheetId="7">#REF!</definedName>
    <definedName name="_1377_0">#REF!</definedName>
    <definedName name="_2754_0ecm" localSheetId="7">#REF!</definedName>
    <definedName name="_2754_0ecm">#REF!</definedName>
    <definedName name="_4131_0ecw" localSheetId="7">#REF!</definedName>
    <definedName name="_4131_0ecw">#REF!</definedName>
    <definedName name="_a1" hidden="1">{"'Sheet1'!$L$16"}</definedName>
    <definedName name="_AMO_UniqueIdentifier" hidden="1">"'87d277f7-12f1-4d2b-884d-fe2899a3f0f5'"</definedName>
    <definedName name="_d1500" hidden="1">{"'Sheet1'!$L$16"}</definedName>
    <definedName name="_Fill" hidden="1">#REF!</definedName>
    <definedName name="_xlnm._FilterDatabase" localSheetId="8" hidden="1">'Ofertas insignia'!$A$16:$L$66</definedName>
    <definedName name="_Key1" hidden="1">#REF!</definedName>
    <definedName name="_Key2" hidden="1">#REF!</definedName>
    <definedName name="_M2" hidden="1">{"'Sheet1'!$L$16"}</definedName>
    <definedName name="_NNM1" localSheetId="4" hidden="1">Main.SAPF4Help()</definedName>
    <definedName name="_NNM1" localSheetId="5" hidden="1">Main.SAPF4Help()</definedName>
    <definedName name="_NNM1" localSheetId="6" hidden="1">Main.SAPF4Help()</definedName>
    <definedName name="_NNM1" localSheetId="3" hidden="1">Main.SAPF4Help()</definedName>
    <definedName name="_NNM1" localSheetId="2" hidden="1">Main.SAPF4Help()</definedName>
    <definedName name="_NNM1" hidden="1">Main.SAPF4Help()</definedName>
    <definedName name="_Order1" hidden="1">255</definedName>
    <definedName name="_Order2" hidden="1">255</definedName>
    <definedName name="_p51" hidden="1">{"MG-2002-F1",#N/A,FALSE,"PPU-Telemig";"MG-2002-F2",#N/A,FALSE,"PPU-Telemig";"MG-2002-F3",#N/A,FALSE,"PPU-Telemig";"MG-2002-F4",#N/A,FALSE,"PPU-Telemig";"MG-2003-F1",#N/A,FALSE,"PPU-Telemig";"MG-2004-F1",#N/A,FALSE,"PPU-Telemig"}</definedName>
    <definedName name="_PA3" hidden="1">{"'Sheet1'!$L$16"}</definedName>
    <definedName name="_Parse_In" hidden="1">#REF!</definedName>
    <definedName name="_RAN1">"A1..J66"</definedName>
    <definedName name="_Regression_Int" hidden="1">1</definedName>
    <definedName name="_Sort" hidden="1">'[4]SOPOCTprod-pagos99'!#REF!</definedName>
    <definedName name="_XR15" hidden="1">'[1]Diferido D-4 DTT'!$C$13</definedName>
    <definedName name="a" hidden="1">#REF!</definedName>
    <definedName name="aa" hidden="1">#N/A</definedName>
    <definedName name="aaa" hidden="1">#REF!</definedName>
    <definedName name="AAPFF4HELP" localSheetId="4" hidden="1">Main.SAPF4Help()</definedName>
    <definedName name="AAPFF4HELP" localSheetId="5" hidden="1">Main.SAPF4Help()</definedName>
    <definedName name="AAPFF4HELP" localSheetId="6" hidden="1">Main.SAPF4Help()</definedName>
    <definedName name="AAPFF4HELP" localSheetId="3" hidden="1">Main.SAPF4Help()</definedName>
    <definedName name="AAPFF4HELP" localSheetId="2" hidden="1">Main.SAPF4Help()</definedName>
    <definedName name="AAPFF4HELP" hidden="1">Main.SAPF4Help()</definedName>
    <definedName name="AccessDatabase" hidden="1">"C:\Mis documentos\Plan99_Ad\CALCULOB2.mdb"</definedName>
    <definedName name="ACT.INTER">[5]INTERCONEXIONES2000!$AZ$1:$BO$35,[5]INTERCONEXIONES2000!$AZ$42:$BO$76,[5]INTERCONEXIONES2000!$AZ$78:$BO$111</definedName>
    <definedName name="ad" localSheetId="4" hidden="1">Main.SAPF4Help()</definedName>
    <definedName name="ad" localSheetId="5" hidden="1">Main.SAPF4Help()</definedName>
    <definedName name="ad" localSheetId="6" hidden="1">Main.SAPF4Help()</definedName>
    <definedName name="ad" localSheetId="3" hidden="1">Main.SAPF4Help()</definedName>
    <definedName name="ad" localSheetId="2" hidden="1">Main.SAPF4Help()</definedName>
    <definedName name="ad" hidden="1">Main.SAPF4Help()</definedName>
    <definedName name="anscount" hidden="1">1</definedName>
    <definedName name="ARE" hidden="1">{"MG-2002-F1",#N/A,FALSE,"PPU-Telemig";"MG-2002-F2",#N/A,FALSE,"PPU-Telemig";"MG-2002-F3",#N/A,FALSE,"PPU-Telemig";"MG-2002-F4",#N/A,FALSE,"PPU-Telemig";"MG-2003-F1",#N/A,FALSE,"PPU-Telemig";"MG-2004-F1",#N/A,FALSE,"PPU-Telemig"}</definedName>
    <definedName name="AS2DocOpenMode" hidden="1">"AS2DocumentEdit"</definedName>
    <definedName name="AS2NamedRange" hidden="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s" localSheetId="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fad" localSheetId="4" hidden="1">Main.SAPF4Help()</definedName>
    <definedName name="asdfad" localSheetId="5" hidden="1">Main.SAPF4Help()</definedName>
    <definedName name="asdfad" localSheetId="6" hidden="1">Main.SAPF4Help()</definedName>
    <definedName name="asdfad" localSheetId="3" hidden="1">Main.SAPF4Help()</definedName>
    <definedName name="asdfad" localSheetId="2" hidden="1">Main.SAPF4Help()</definedName>
    <definedName name="asdfad" hidden="1">Main.SAPF4Help()</definedName>
    <definedName name="ASFDA" hidden="1">{"MG-2002-F1",#N/A,FALSE,"PPU-Telemig";"MG-2002-F2",#N/A,FALSE,"PPU-Telemig";"MG-2002-F3",#N/A,FALSE,"PPU-Telemig";"MG-2002-F4",#N/A,FALSE,"PPU-Telemig";"MG-2003-F1",#N/A,FALSE,"PPU-Telemig";"MG-2004-F1",#N/A,FALSE,"PPU-Telemig"}</definedName>
    <definedName name="Average_Bill_List">OFFSET('[6]Average bills'!$AI$31,0,0,16-COUNTIF('[6]Average bills'!$AI$31:$AI$48,""),1)</definedName>
    <definedName name="BG_Del" hidden="1">15</definedName>
    <definedName name="BG_Ins" hidden="1">4</definedName>
    <definedName name="BG_Mod" hidden="1">6</definedName>
    <definedName name="BI_ACUM">[7]BI_Tmx!$S$5:$S$65532</definedName>
    <definedName name="BillEffect">OFFSET('[6]Incidence effects'!$AS$10,0,0,45-COUNTBLANK('[6]Incidence effects'!$AS$10:$AS$54),1)</definedName>
    <definedName name="BillEffect_Schedule">OFFSET('[6]Incidence effects'!$AT$10,0,0,45-COUNTBLANK('[6]Incidence effects'!$AT$10:$AT$54),1)</definedName>
    <definedName name="BIS" localSheetId="4" hidden="1">Main.SAPF4Help()</definedName>
    <definedName name="BIS" localSheetId="5" hidden="1">Main.SAPF4Help()</definedName>
    <definedName name="BIS" localSheetId="6" hidden="1">Main.SAPF4Help()</definedName>
    <definedName name="BIS" localSheetId="3" hidden="1">Main.SAPF4Help()</definedName>
    <definedName name="BIS" localSheetId="2" hidden="1">Main.SAPF4Help()</definedName>
    <definedName name="BIS" hidden="1">Main.SAPF4Help()</definedName>
    <definedName name="BLPH1" hidden="1">'[8]4.6 ten year bonds'!$A$4</definedName>
    <definedName name="BLPH2" hidden="1">'[8]4.6 ten year bonds'!$D$4</definedName>
    <definedName name="BLPH3" hidden="1">'[8]4.6 ten year bonds'!$G$4</definedName>
    <definedName name="BLPH4" hidden="1">'[8]4.6 ten year bonds'!$J$4</definedName>
    <definedName name="BLPH5" hidden="1">'[8]4.6 ten year bonds'!$M$4</definedName>
    <definedName name="C_1">[7]BI_Tmx!$B$5:$B$1077</definedName>
    <definedName name="COL" hidden="1">#REF!</definedName>
    <definedName name="copia" localSheetId="4" hidden="1">Main.SAPF4Help()</definedName>
    <definedName name="copia" localSheetId="5" hidden="1">Main.SAPF4Help()</definedName>
    <definedName name="copia" localSheetId="6" hidden="1">Main.SAPF4Help()</definedName>
    <definedName name="copia" localSheetId="3" hidden="1">Main.SAPF4Help()</definedName>
    <definedName name="copia" localSheetId="2" hidden="1">Main.SAPF4Help()</definedName>
    <definedName name="copia" hidden="1">Main.SAPF4Help()</definedName>
    <definedName name="Countries">[9]Breakdown!$B$4:$B$15</definedName>
    <definedName name="CTCT1" hidden="1">{"'Sheet1'!$L$16"}</definedName>
    <definedName name="CustomerName">OFFSET('[6]Incidence effects'!$AR$10,0,0,(ROWS('[6]Incidence effects'!$AI$10:$AI$1048576)-COUNTIF('[6]Incidence effects'!$AI$10:$AI$1048576,"")),1)</definedName>
    <definedName name="ddaf" localSheetId="4" hidden="1">Main.SAPF4Help()</definedName>
    <definedName name="ddaf" localSheetId="5" hidden="1">Main.SAPF4Help()</definedName>
    <definedName name="ddaf" localSheetId="6" hidden="1">Main.SAPF4Help()</definedName>
    <definedName name="ddaf" localSheetId="3" hidden="1">Main.SAPF4Help()</definedName>
    <definedName name="ddaf" localSheetId="2" hidden="1">Main.SAPF4Help()</definedName>
    <definedName name="ddaf" hidden="1">Main.SAPF4Help()</definedName>
    <definedName name="desgtos2" localSheetId="4" hidden="1">Main.SAPF4Help()</definedName>
    <definedName name="desgtos2" localSheetId="5" hidden="1">Main.SAPF4Help()</definedName>
    <definedName name="desgtos2" localSheetId="6" hidden="1">Main.SAPF4Help()</definedName>
    <definedName name="desgtos2" localSheetId="3" hidden="1">Main.SAPF4Help()</definedName>
    <definedName name="desgtos2" localSheetId="2" hidden="1">Main.SAPF4Help()</definedName>
    <definedName name="desgtos2" hidden="1">Main.SAPF4Help()</definedName>
    <definedName name="dgsgf" localSheetId="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fferential_List">OFFSET([6]Differentials!$U$14,0,0,(6-COUNTIF([6]Differentials!$U$14:$U$19,"")),1)</definedName>
    <definedName name="Distribution" localSheetId="7" hidden="1">#REF!</definedName>
    <definedName name="Distribution" hidden="1">#REF!</definedName>
    <definedName name="DME_Dirty" hidden="1">"False"</definedName>
    <definedName name="EE"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NGEL" hidden="1">#REF!</definedName>
    <definedName name="ExtraProfiles" localSheetId="7" hidden="1">#REF!</definedName>
    <definedName name="ExtraProfiles" hidden="1">#REF!</definedName>
    <definedName name="fas" hidden="1">'[2]Z 3.14 Pasivo'!#REF!</definedName>
    <definedName name="FFF" hidden="1">{"MG-2002-F1",#N/A,FALSE,"PPU-Telemig";"MG-2002-F2",#N/A,FALSE,"PPU-Telemig";"MG-2002-F3",#N/A,FALSE,"PPU-Telemig";"MG-2002-F4",#N/A,FALSE,"PPU-Telemig";"MG-2003-F1",#N/A,FALSE,"PPU-Telemig";"MG-2004-F1",#N/A,FALSE,"PPU-Telemig"}</definedName>
    <definedName name="fg" localSheetId="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4" hidden="1">Main.SAPF4Help()</definedName>
    <definedName name="fgg" localSheetId="5" hidden="1">Main.SAPF4Help()</definedName>
    <definedName name="fgg" localSheetId="6" hidden="1">Main.SAPF4Help()</definedName>
    <definedName name="fgg" localSheetId="3" hidden="1">Main.SAPF4Help()</definedName>
    <definedName name="fgg" localSheetId="2" hidden="1">Main.SAPF4Help()</definedName>
    <definedName name="fgg" hidden="1">Main.SAPF4Help()</definedName>
    <definedName name="flñdoásdjo´gfasd" localSheetId="4" hidden="1">Main.SAPF4Help()</definedName>
    <definedName name="flñdoásdjo´gfasd" localSheetId="5" hidden="1">Main.SAPF4Help()</definedName>
    <definedName name="flñdoásdjo´gfasd" localSheetId="6" hidden="1">Main.SAPF4Help()</definedName>
    <definedName name="flñdoásdjo´gfasd" localSheetId="3" hidden="1">Main.SAPF4Help()</definedName>
    <definedName name="flñdoásdjo´gfasd" localSheetId="2" hidden="1">Main.SAPF4Help()</definedName>
    <definedName name="flñdoásdjo´gfasd" hidden="1">Main.SAPF4Help()</definedName>
    <definedName name="Forecast">[9]drop_down!$C$16:$C$17</definedName>
    <definedName name="Frontier_BAJABBAFCHAB" localSheetId="7">#REF!</definedName>
    <definedName name="Frontier_BAJABBAFCHAB">#REF!</definedName>
    <definedName name="Frontier_BAJABFAJDDBE" localSheetId="7">'[10]Help cells'!#REF!</definedName>
    <definedName name="Frontier_BAJABFAJDDBE">'[10]Help cells'!#REF!</definedName>
    <definedName name="Frontier_BAJABFAJDFAI" localSheetId="7">'[10]Help cells'!#REF!</definedName>
    <definedName name="Frontier_BAJABFAJDFAI">'[10]Help cells'!#REF!</definedName>
    <definedName name="Frontier_BAJABFAJDJDH">'[10]Help cells'!#REF!</definedName>
    <definedName name="Frontier_BAJABGABBCAF" localSheetId="7">#REF!</definedName>
    <definedName name="Frontier_BAJABGABBCAF">#REF!</definedName>
    <definedName name="Frontier_BAJABGADAHBH" localSheetId="7">#REF!</definedName>
    <definedName name="Frontier_BAJABGADAHBH">#REF!</definedName>
    <definedName name="Frontier_BAJABGADBCAE" localSheetId="7">[10]Historical_SONIA!#REF!</definedName>
    <definedName name="Frontier_BAJABGADBCAE">[10]Historical_SONIA!#REF!</definedName>
    <definedName name="Frontier_BAJABGAGADAH" localSheetId="7">#REF!</definedName>
    <definedName name="Frontier_BAJABGAGADAH">#REF!</definedName>
    <definedName name="Frontier_BAJABGAGADAI" localSheetId="7">#REF!</definedName>
    <definedName name="Frontier_BAJABGAGADAI">#REF!</definedName>
    <definedName name="Frontier_BAJABIAAJCCC" localSheetId="7">#REF!</definedName>
    <definedName name="Frontier_BAJABIAAJCCC">#REF!</definedName>
    <definedName name="Frontier_BAJABIAECBDJ" localSheetId="7">#REF!</definedName>
    <definedName name="Frontier_BAJABIAECBDJ">#REF!</definedName>
    <definedName name="Frontier_BAJABIAECEDJ" localSheetId="7">#REF!</definedName>
    <definedName name="Frontier_BAJABIAECEDJ">#REF!</definedName>
    <definedName name="Frontier_BAJABIAGDDDA" localSheetId="7">#REF!</definedName>
    <definedName name="Frontier_BAJABIAGDDDA">#REF!</definedName>
    <definedName name="Frontier_BAJDBAADCAJC" localSheetId="7">#REF!</definedName>
    <definedName name="Frontier_BAJDBAADCAJC">#REF!</definedName>
    <definedName name="Frontier_BAJDBAAFDBBI" localSheetId="7">#REF!</definedName>
    <definedName name="Frontier_BAJDBAAFDBBI">#REF!</definedName>
    <definedName name="Frontier_BAJDBAAGBBBD" localSheetId="7">#REF!</definedName>
    <definedName name="Frontier_BAJDBAAGBBBD">#REF!</definedName>
    <definedName name="Frontier_BAJDBAAGBECD" localSheetId="7">#REF!</definedName>
    <definedName name="Frontier_BAJDBAAGBECD">#REF!</definedName>
    <definedName name="Frontier_BAJDBAAGBEDI" localSheetId="7">#REF!</definedName>
    <definedName name="Frontier_BAJDBAAGBEDI">#REF!</definedName>
    <definedName name="Frontier_BAJDBFADCICF" localSheetId="7">#REF!</definedName>
    <definedName name="Frontier_BAJDBFADCICF">#REF!</definedName>
    <definedName name="Frontier_BAJFAGAJDDAI" localSheetId="7">#REF!</definedName>
    <definedName name="Frontier_BAJFAGAJDDAI">#REF!</definedName>
    <definedName name="Frontier_BAJFAGAJDDCJ" localSheetId="7">#REF!</definedName>
    <definedName name="Frontier_BAJFAGAJDDCJ">#REF!</definedName>
    <definedName name="Frontier_BAJFAGAJDDJC" localSheetId="7">#REF!</definedName>
    <definedName name="Frontier_BAJFAGAJDDJC">#REF!</definedName>
    <definedName name="Frontier_BAJFAGJFECAA" localSheetId="7">#REF!</definedName>
    <definedName name="Frontier_BAJFAGJFECAA">#REF!</definedName>
    <definedName name="Frontier_BAJFAGJFEDED" localSheetId="7">#REF!</definedName>
    <definedName name="Frontier_BAJFAGJFEDED">#REF!</definedName>
    <definedName name="Frontier_BAJFAGJFEDJD" localSheetId="7">#REF!</definedName>
    <definedName name="Frontier_BAJFAGJFEDJD">#REF!</definedName>
    <definedName name="Frontier_BAJFAGJFEICF" localSheetId="7">#REF!</definedName>
    <definedName name="Frontier_BAJFAGJFEICF">#REF!</definedName>
    <definedName name="Frontier_BAJFAGJGJAAH" localSheetId="7">#REF!</definedName>
    <definedName name="Frontier_BAJFAGJGJAAH">#REF!</definedName>
    <definedName name="Frontier_BAJFAGJGJCDB" localSheetId="7">#REF!</definedName>
    <definedName name="Frontier_BAJFAGJGJCDB">#REF!</definedName>
    <definedName name="Frontier_BAJFAGJGJDBH" localSheetId="7">#REF!</definedName>
    <definedName name="Frontier_BAJFAGJGJDBH">#REF!</definedName>
    <definedName name="Frontier_BAJFAGJGJFAF" localSheetId="7">#REF!</definedName>
    <definedName name="Frontier_BAJFAGJGJFAF">#REF!</definedName>
    <definedName name="Frontier_BAJFAGJGJGJJ" localSheetId="7">#REF!</definedName>
    <definedName name="Frontier_BAJFAGJGJGJJ">#REF!</definedName>
    <definedName name="Frontier_BAJFAGJGJIBB" localSheetId="7">#REF!</definedName>
    <definedName name="Frontier_BAJFAGJGJIBB">#REF!</definedName>
    <definedName name="Frontier_BAJFAGJGJIBC" localSheetId="7">#REF!</definedName>
    <definedName name="Frontier_BAJFAGJGJIBC">#REF!</definedName>
    <definedName name="Frontier_BAJFAGJGJIBD" localSheetId="7">#REF!</definedName>
    <definedName name="Frontier_BAJFAGJGJIBD">#REF!</definedName>
    <definedName name="Frontier_BAJFAGJGJIJI" localSheetId="7">#REF!</definedName>
    <definedName name="Frontier_BAJFAGJGJIJI">#REF!</definedName>
    <definedName name="Frontier_BAJIAFAGBDJC" localSheetId="7">#REF!</definedName>
    <definedName name="Frontier_BAJIAFAGBDJC">#REF!</definedName>
    <definedName name="Frontier_BAJIAFAGEDCF" localSheetId="7">#REF!</definedName>
    <definedName name="Frontier_BAJIAFAGEDCF">#REF!</definedName>
    <definedName name="Frontier_BAJIBBAAEDDG" localSheetId="7">#REF!</definedName>
    <definedName name="Frontier_BAJIBBAAEDDG">#REF!</definedName>
    <definedName name="Frontier_BAJIBBAAEHEF" localSheetId="7">#REF!</definedName>
    <definedName name="Frontier_BAJIBBAAEHEF">#REF!</definedName>
    <definedName name="Frontier_BAJIBJADECEB" localSheetId="7">#REF!</definedName>
    <definedName name="Frontier_BAJIBJADECEB">#REF!</definedName>
    <definedName name="Frontier_BJAABCABCIJF" localSheetId="7">#REF!</definedName>
    <definedName name="Frontier_BJAABCABCIJF">#REF!</definedName>
    <definedName name="Frontier_BJAABCADAJAG" localSheetId="7">#REF!</definedName>
    <definedName name="Frontier_BJAABCADAJAG">#REF!</definedName>
    <definedName name="Frontier_BJAABCADDEED" localSheetId="7">#REF!</definedName>
    <definedName name="Frontier_BJAABCADDEED">#REF!</definedName>
    <definedName name="Frontier_BJAABCADEAJC" localSheetId="7">#REF!</definedName>
    <definedName name="Frontier_BJAABCADEAJC">#REF!</definedName>
    <definedName name="Frontier_BJAABCADJHEF" localSheetId="7">#REF!</definedName>
    <definedName name="Frontier_BJAABCADJHEF">#REF!</definedName>
    <definedName name="Frontier_BJAABCAEBADA" localSheetId="7">#REF!</definedName>
    <definedName name="Frontier_BJAABCAEBADA">#REF!</definedName>
    <definedName name="Frontier_BJAABCAEBBJD" localSheetId="7">#REF!</definedName>
    <definedName name="Frontier_BJAABCAEBBJD">#REF!</definedName>
    <definedName name="Frontier_BJAABCAEJIBG" localSheetId="7">#REF!</definedName>
    <definedName name="Frontier_BJAABCAEJIBG">#REF!</definedName>
    <definedName name="Frontier_BJAABCAEJIDE" localSheetId="7">#REF!</definedName>
    <definedName name="Frontier_BJAABCAEJIDE">#REF!</definedName>
    <definedName name="Frontier_BJAABDAAAGBE" localSheetId="7">#REF!</definedName>
    <definedName name="Frontier_BJAABDAAAGBE">#REF!</definedName>
    <definedName name="Frontier_BJAABDAAAGCH" localSheetId="7">#REF!</definedName>
    <definedName name="Frontier_BJAABDAAAGCH">#REF!</definedName>
    <definedName name="Frontier_BJAABDAAAHEH" localSheetId="7">#REF!</definedName>
    <definedName name="Frontier_BJAABDAAAHEH">#REF!</definedName>
    <definedName name="Frontier_BJAABDAABADF" localSheetId="7">#REF!</definedName>
    <definedName name="Frontier_BJAABDAABADF">#REF!</definedName>
    <definedName name="Frontier_BJAABDAACJBB" localSheetId="7">#REF!</definedName>
    <definedName name="Frontier_BJAABDAACJBB">#REF!</definedName>
    <definedName name="Frontier_BJAABDAADDJG" localSheetId="7">#REF!</definedName>
    <definedName name="Frontier_BJAABDAADDJG">#REF!</definedName>
    <definedName name="Frontier_BJAABDAADIJF" localSheetId="7">#REF!</definedName>
    <definedName name="Frontier_BJAABDAADIJF">#REF!</definedName>
    <definedName name="Frontier_BJAABEABAJAH" localSheetId="7">#REF!</definedName>
    <definedName name="Frontier_BJAABEABAJAH">#REF!</definedName>
    <definedName name="Frontier_BJAABEABDFEB" localSheetId="7">#REF!</definedName>
    <definedName name="Frontier_BJAABEABDFEB">#REF!</definedName>
    <definedName name="Frontier_BJAABEABDGDA" localSheetId="7">#REF!</definedName>
    <definedName name="Frontier_BJAABEABDGDA">#REF!</definedName>
    <definedName name="Frontier_BJAABEACDFJJ" localSheetId="7">#REF!</definedName>
    <definedName name="Frontier_BJAABEACDFJJ">#REF!</definedName>
    <definedName name="Frontier_BJAABFAJJCEB" localSheetId="7">#REF!</definedName>
    <definedName name="Frontier_BJAABFAJJCEB">#REF!</definedName>
    <definedName name="Frontier_BJAABFAJJEAE" localSheetId="7">#REF!</definedName>
    <definedName name="Frontier_BJAABFAJJEAE">#REF!</definedName>
    <definedName name="Frontier_BJAABFAJJHCF" localSheetId="7">#REF!</definedName>
    <definedName name="Frontier_BJAABFAJJHCF">#REF!</definedName>
    <definedName name="Frontier_BJAABGADECEC" localSheetId="7">#REF!</definedName>
    <definedName name="Frontier_BJAABGADECEC">#REF!</definedName>
    <definedName name="Frontier_BJAABGAEEJBG" localSheetId="7">#REF!</definedName>
    <definedName name="Frontier_BJAABGAEEJBG">#REF!</definedName>
    <definedName name="Frontier_BJAABGAFCGJB" localSheetId="7">#REF!</definedName>
    <definedName name="Frontier_BJAABGAFCGJB">#REF!</definedName>
    <definedName name="Frontier_BJAABGAFCIBH" localSheetId="7">#REF!</definedName>
    <definedName name="Frontier_BJAABGAFCIBH">#REF!</definedName>
    <definedName name="Frontier_BJAABGAFCIDD" localSheetId="7">#REF!</definedName>
    <definedName name="Frontier_BJAABGAFCIDD">#REF!</definedName>
    <definedName name="Frontier_BJAABGAFDICA" localSheetId="7">#REF!</definedName>
    <definedName name="Frontier_BJAABGAFDICA">#REF!</definedName>
    <definedName name="Frontier_BJAACJAAEGJE" localSheetId="7">#REF!</definedName>
    <definedName name="Frontier_BJAACJAAEGJE">#REF!</definedName>
    <definedName name="Frontier_BJAACJABJIJA" localSheetId="7">#REF!</definedName>
    <definedName name="Frontier_BJAACJABJIJA">#REF!</definedName>
    <definedName name="Frontier_BJAACJADCCJE" localSheetId="7">#REF!</definedName>
    <definedName name="Frontier_BJAACJADCCJE">#REF!</definedName>
    <definedName name="Frontier_BJAACJADEDCJ" localSheetId="7">#REF!</definedName>
    <definedName name="Frontier_BJAACJADEDCJ">#REF!</definedName>
    <definedName name="Frontier_BJAACJAEAGDB" localSheetId="7">#REF!</definedName>
    <definedName name="Frontier_BJAACJAEAGDB">#REF!</definedName>
    <definedName name="Frontier_BJAACJAEAGDH" localSheetId="7">#REF!</definedName>
    <definedName name="Frontier_BJAACJAEAGDH">#REF!</definedName>
    <definedName name="Frontier_BJAACJAEAIDB" localSheetId="7">#REF!</definedName>
    <definedName name="Frontier_BJAACJAEAIDB">#REF!</definedName>
    <definedName name="Frontier_BJAACJAEJGEA" localSheetId="7">#REF!</definedName>
    <definedName name="Frontier_BJAACJAEJGEA">#REF!</definedName>
    <definedName name="Frontier_BJAACJAHEDJF" localSheetId="7">#REF!</definedName>
    <definedName name="Frontier_BJAACJAHEDJF">#REF!</definedName>
    <definedName name="Frontier_BJABJBAEACDA" localSheetId="7">#REF!</definedName>
    <definedName name="Frontier_BJABJBAEACDA">#REF!</definedName>
    <definedName name="Frontier_BJABJBAEACDD" localSheetId="7">#REF!</definedName>
    <definedName name="Frontier_BJABJBAEACDD">#REF!</definedName>
    <definedName name="Frontier_BJABJBAEAGBE" localSheetId="7">#REF!</definedName>
    <definedName name="Frontier_BJABJBAEAGBE">#REF!</definedName>
    <definedName name="Frontier_BJABJBAEBDDF" localSheetId="7">#REF!</definedName>
    <definedName name="Frontier_BJABJBAEBDDF">#REF!</definedName>
    <definedName name="Frontier_BJABJBAEBEEB" localSheetId="7">#REF!</definedName>
    <definedName name="Frontier_BJABJBAEBEEB">#REF!</definedName>
    <definedName name="Frontier_BJABJBAEBEEF" localSheetId="7">#REF!</definedName>
    <definedName name="Frontier_BJABJBAEBEEF">#REF!</definedName>
    <definedName name="Frontier_BJABJBAECJEA" localSheetId="7">#REF!</definedName>
    <definedName name="Frontier_BJABJBAECJEA">#REF!</definedName>
    <definedName name="Frontier_BJABJBAFJCCJ" localSheetId="7">#REF!</definedName>
    <definedName name="Frontier_BJABJBAFJCCJ">#REF!</definedName>
    <definedName name="Frontier_BJABJCAACEAC" localSheetId="7">#REF!</definedName>
    <definedName name="Frontier_BJABJCAACEAC">#REF!</definedName>
    <definedName name="Frontier_BJABJCAACGJC" localSheetId="7">#REF!</definedName>
    <definedName name="Frontier_BJABJCAACGJC">#REF!</definedName>
    <definedName name="Frontier_BJABJCAADJAF" localSheetId="7">#REF!</definedName>
    <definedName name="Frontier_BJABJCAADJAF">#REF!</definedName>
    <definedName name="Frontier_BJABJCAEDHAA" localSheetId="7">#REF!</definedName>
    <definedName name="Frontier_BJABJCAEDHAA">#REF!</definedName>
    <definedName name="Frontier_BJABJCAGCDAD" localSheetId="7">#REF!</definedName>
    <definedName name="Frontier_BJABJCAGCDAD">#REF!</definedName>
    <definedName name="Frontier_BJABJCAGCDDJ" localSheetId="7">#REF!</definedName>
    <definedName name="Frontier_BJABJCAGCDDJ">#REF!</definedName>
    <definedName name="Frontier_BJABJCAGDDEJ" localSheetId="7">#REF!</definedName>
    <definedName name="Frontier_BJABJCAGDDEJ">#REF!</definedName>
    <definedName name="Frontier_BJABJCAGDGAI" localSheetId="7">#REF!</definedName>
    <definedName name="Frontier_BJABJCAGDGAI">#REF!</definedName>
    <definedName name="Frontier_BJABJCAGJCAB" localSheetId="7">#REF!</definedName>
    <definedName name="Frontier_BJABJCAGJCAB">#REF!</definedName>
    <definedName name="Frontier_BJABJDAADDCI" localSheetId="7">#REF!</definedName>
    <definedName name="Frontier_BJABJDAADDCI">#REF!</definedName>
    <definedName name="Frontier_BJABJDAADFCA" localSheetId="7">#REF!</definedName>
    <definedName name="Frontier_BJABJDAADFCA">#REF!</definedName>
    <definedName name="Frontier_BJABJDAADIBH" localSheetId="7">#REF!</definedName>
    <definedName name="Frontier_BJABJDAADIBH">#REF!</definedName>
    <definedName name="Frontier_BJABJDABCDAH" localSheetId="7">#REF!</definedName>
    <definedName name="Frontier_BJABJDABCDAH">#REF!</definedName>
    <definedName name="Frontier_BJABJDABDGJF" localSheetId="7">#REF!</definedName>
    <definedName name="Frontier_BJABJDABDGJF">#REF!</definedName>
    <definedName name="Frontier_BJABJDABEBED" localSheetId="7">#REF!</definedName>
    <definedName name="Frontier_BJABJDABEBED">#REF!</definedName>
    <definedName name="Frontier_BJABJDABEDAA" localSheetId="7">#REF!</definedName>
    <definedName name="Frontier_BJABJDABEDAA">#REF!</definedName>
    <definedName name="Frontier_BJABJDABJEDJ" localSheetId="7">#REF!</definedName>
    <definedName name="Frontier_BJABJDABJEDJ">#REF!</definedName>
    <definedName name="Frontier_BJABJDACJBBE" localSheetId="7">#REF!</definedName>
    <definedName name="Frontier_BJABJDACJBBE">#REF!</definedName>
    <definedName name="Frontier_BJABJDAJJJBI" localSheetId="7">#REF!</definedName>
    <definedName name="Frontier_BJABJDAJJJBI">#REF!</definedName>
    <definedName name="Frontier_BJABJHAJCABH" localSheetId="7">#REF!</definedName>
    <definedName name="Frontier_BJABJHAJCABH">#REF!</definedName>
    <definedName name="Frontier_BJABJHAJCBAA" localSheetId="7">#REF!</definedName>
    <definedName name="Frontier_BJABJHAJCBAA">#REF!</definedName>
    <definedName name="Frontier_BJABJHAJECAI" localSheetId="7">#REF!</definedName>
    <definedName name="Frontier_BJABJHAJECAI">#REF!</definedName>
    <definedName name="Frontier_BJABJHAJEEBA" localSheetId="7">#REF!</definedName>
    <definedName name="Frontier_BJABJHAJEEBA">#REF!</definedName>
    <definedName name="FSA"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rente">"a_2"</definedName>
    <definedName name="ghj" localSheetId="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dient">#REF!</definedName>
    <definedName name="HIST.INTER">[5]INTERCONEXIONES2000!$B$1:$O$34,[5]INTERCONEXIONES2000!$B$41:$O$74,[5]INTERCONEXIONES2000!$B$76:$O$107</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ng" hidden="1">{"'Sheet1'!$L$16"}</definedName>
    <definedName name="huy" hidden="1">{"'Sheet1'!$L$16"}</definedName>
    <definedName name="Industries">'[9]Profit calc'!$B$4:$B$18</definedName>
    <definedName name="inflation">'[11]CO - Settings'!$C$26</definedName>
    <definedName name="ing" localSheetId="4" hidden="1">Main.SAPF4Help()</definedName>
    <definedName name="ing" localSheetId="5" hidden="1">Main.SAPF4Help()</definedName>
    <definedName name="ing" localSheetId="6" hidden="1">Main.SAPF4Help()</definedName>
    <definedName name="ing" localSheetId="3" hidden="1">Main.SAPF4Help()</definedName>
    <definedName name="ing" localSheetId="2" hidden="1">Main.SAPF4Help()</definedName>
    <definedName name="ing" hidden="1">Main.SAPF4Help()</definedName>
    <definedName name="Institucional">'[12]CIF-3'!$A$1:$I$63,'[12]CIF-3'!#REF!,'[12]CIF-3'!#REF!,'[12]CIF-3'!#REF!,'[12]CIF-3'!#REF!</definedName>
    <definedName name="intercept">#REF!</definedName>
    <definedName name="INV_REPLIC_EXPOST">#REF!</definedName>
    <definedName name="jhkgh" localSheetId="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sksk" localSheetId="4" hidden="1">Main.SAPF4Help()</definedName>
    <definedName name="ksksk" localSheetId="5" hidden="1">Main.SAPF4Help()</definedName>
    <definedName name="ksksk" localSheetId="6" hidden="1">Main.SAPF4Help()</definedName>
    <definedName name="ksksk" localSheetId="3" hidden="1">Main.SAPF4Help()</definedName>
    <definedName name="ksksk" localSheetId="2" hidden="1">Main.SAPF4Help()</definedName>
    <definedName name="ksksk" hidden="1">Main.SAPF4Help()</definedName>
    <definedName name="Líder">"a_3"</definedName>
    <definedName name="LL.list.updated">'[13]Cálculos ED'!$E$13:$E$82</definedName>
    <definedName name="mmm" hidden="1">{"MG-2002-F1",#N/A,FALSE,"PPU-Telemig";"MG-2002-F2",#N/A,FALSE,"PPU-Telemig";"MG-2002-F3",#N/A,FALSE,"PPU-Telemig";"MG-2002-F4",#N/A,FALSE,"PPU-Telemig";"MG-2003-F1",#N/A,FALSE,"PPU-Telemig";"MG-2004-F1",#N/A,FALSE,"PPU-Telemig"}</definedName>
    <definedName name="MNN" localSheetId="4" hidden="1">Main.SAPF4Help()</definedName>
    <definedName name="MNN" localSheetId="5" hidden="1">Main.SAPF4Help()</definedName>
    <definedName name="MNN" localSheetId="6" hidden="1">Main.SAPF4Help()</definedName>
    <definedName name="MNN" localSheetId="3" hidden="1">Main.SAPF4Help()</definedName>
    <definedName name="MNN" localSheetId="2" hidden="1">Main.SAPF4Help()</definedName>
    <definedName name="MNN" hidden="1">Main.SAPF4Help()</definedName>
    <definedName name="monlogo">"Image 69"</definedName>
    <definedName name="NAC">[9]drop_down!$C$11:$C$12</definedName>
    <definedName name="NGA_risk_prem">[11]Sensitivity_input!$C$50</definedName>
    <definedName name="NMM" localSheetId="4" hidden="1">Main.SAPF4Help()</definedName>
    <definedName name="NMM" localSheetId="5" hidden="1">Main.SAPF4Help()</definedName>
    <definedName name="NMM" localSheetId="6" hidden="1">Main.SAPF4Help()</definedName>
    <definedName name="NMM" localSheetId="3" hidden="1">Main.SAPF4Help()</definedName>
    <definedName name="NMM" localSheetId="2" hidden="1">Main.SAPF4Help()</definedName>
    <definedName name="NMM" hidden="1">Main.SAPF4Help()</definedName>
    <definedName name="nmn." localSheetId="4" hidden="1">Main.SAPF4Help()</definedName>
    <definedName name="nmn." localSheetId="5" hidden="1">Main.SAPF4Help()</definedName>
    <definedName name="nmn." localSheetId="6" hidden="1">Main.SAPF4Help()</definedName>
    <definedName name="nmn." localSheetId="3" hidden="1">Main.SAPF4Help()</definedName>
    <definedName name="nmn." localSheetId="2" hidden="1">Main.SAPF4Help()</definedName>
    <definedName name="nmn." hidden="1">Main.SAPF4Help()</definedName>
    <definedName name="NNM" localSheetId="4" hidden="1">Main.SAPF4Help()</definedName>
    <definedName name="NNM" localSheetId="5" hidden="1">Main.SAPF4Help()</definedName>
    <definedName name="NNM" localSheetId="6" hidden="1">Main.SAPF4Help()</definedName>
    <definedName name="NNM" localSheetId="3" hidden="1">Main.SAPF4Help()</definedName>
    <definedName name="NNM" localSheetId="2" hidden="1">Main.SAPF4Help()</definedName>
    <definedName name="NNM" hidden="1">Main.SAPF4Help()</definedName>
    <definedName name="NNMR" localSheetId="4" hidden="1">Main.SAPF4Help()</definedName>
    <definedName name="NNMR" localSheetId="5" hidden="1">Main.SAPF4Help()</definedName>
    <definedName name="NNMR" localSheetId="6" hidden="1">Main.SAPF4Help()</definedName>
    <definedName name="NNMR" localSheetId="3" hidden="1">Main.SAPF4Help()</definedName>
    <definedName name="NNMR" localSheetId="2" hidden="1">Main.SAPF4Help()</definedName>
    <definedName name="NNMR" hidden="1">Main.SAPF4Help()</definedName>
    <definedName name="nuevos" localSheetId="4" hidden="1">Main.SAPF4Help()</definedName>
    <definedName name="nuevos" localSheetId="5" hidden="1">Main.SAPF4Help()</definedName>
    <definedName name="nuevos" localSheetId="6" hidden="1">Main.SAPF4Help()</definedName>
    <definedName name="nuevos" localSheetId="3" hidden="1">Main.SAPF4Help()</definedName>
    <definedName name="nuevos" localSheetId="2" hidden="1">Main.SAPF4Help()</definedName>
    <definedName name="nuevos" hidden="1">Main.SAPF4Help()</definedName>
    <definedName name="ÑJÑL" localSheetId="4" hidden="1">Main.SAPF4Help()</definedName>
    <definedName name="ÑJÑL" localSheetId="5" hidden="1">Main.SAPF4Help()</definedName>
    <definedName name="ÑJÑL" localSheetId="6" hidden="1">Main.SAPF4Help()</definedName>
    <definedName name="ÑJÑL" localSheetId="3" hidden="1">Main.SAPF4Help()</definedName>
    <definedName name="ÑJÑL" localSheetId="2" hidden="1">Main.SAPF4Help()</definedName>
    <definedName name="ÑJÑL" hidden="1">Main.SAPF4Help()</definedName>
    <definedName name="Option2" localSheetId="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aqact2" hidden="1">#REF!</definedName>
    <definedName name="pi" hidden="1">{"'Sheet1'!$L$16"}</definedName>
    <definedName name="Pop" hidden="1">[14]Population!#REF!</definedName>
    <definedName name="Population" localSheetId="7" hidden="1">#REF!</definedName>
    <definedName name="Population" hidden="1">#REF!</definedName>
    <definedName name="Profiles" localSheetId="7" hidden="1">#REF!</definedName>
    <definedName name="Profiles" hidden="1">#REF!</definedName>
    <definedName name="Projections" localSheetId="7" hidden="1">#REF!</definedName>
    <definedName name="Projections" hidden="1">#REF!</definedName>
    <definedName name="RECUADROS">'[15]Anexo Abril'!$C$4:$S$98,'[15]Anexo Abril'!$U$4:$AF$98</definedName>
    <definedName name="res" hidden="1">{"MG-2002-F1",#N/A,FALSE,"PPU-Telemig";"MG-2002-F2",#N/A,FALSE,"PPU-Telemig";"MG-2002-F3",#N/A,FALSE,"PPU-Telemig";"MG-2002-F4",#N/A,FALSE,"PPU-Telemig";"MG-2003-F1",#N/A,FALSE,"PPU-Telemig";"MG-2004-F1",#N/A,FALSE,"PPU-Telemig"}</definedName>
    <definedName name="Results" hidden="1">[16]UK99!$A$1:$A$1</definedName>
    <definedName name="resumen" localSheetId="4" hidden="1">Main.SAPF4Help()</definedName>
    <definedName name="resumen" localSheetId="5" hidden="1">Main.SAPF4Help()</definedName>
    <definedName name="resumen" localSheetId="6" hidden="1">Main.SAPF4Help()</definedName>
    <definedName name="resumen" localSheetId="3" hidden="1">Main.SAPF4Help()</definedName>
    <definedName name="resumen" localSheetId="2" hidden="1">Main.SAPF4Help()</definedName>
    <definedName name="resumen" hidden="1">Main.SAPF4Help()</definedName>
    <definedName name="revi" localSheetId="4" hidden="1">Main.SAPF4Help()</definedName>
    <definedName name="revi" localSheetId="5" hidden="1">Main.SAPF4Help()</definedName>
    <definedName name="revi" localSheetId="6" hidden="1">Main.SAPF4Help()</definedName>
    <definedName name="revi" localSheetId="3" hidden="1">Main.SAPF4Help()</definedName>
    <definedName name="revi" localSheetId="2" hidden="1">Main.SAPF4Help()</definedName>
    <definedName name="revi" hidden="1">Main.SAPF4Help()</definedName>
    <definedName name="REVIR" localSheetId="4" hidden="1">Main.SAPF4Help()</definedName>
    <definedName name="REVIR" localSheetId="5" hidden="1">Main.SAPF4Help()</definedName>
    <definedName name="REVIR" localSheetId="6" hidden="1">Main.SAPF4Help()</definedName>
    <definedName name="REVIR" localSheetId="3" hidden="1">Main.SAPF4Help()</definedName>
    <definedName name="REVIR" localSheetId="2" hidden="1">Main.SAPF4Help()</definedName>
    <definedName name="REVIR" hidden="1">Main.SAPF4Help()</definedName>
    <definedName name="rhy" localSheetId="4" hidden="1">Main.SAPF4Help()</definedName>
    <definedName name="rhy" localSheetId="5" hidden="1">Main.SAPF4Help()</definedName>
    <definedName name="rhy" localSheetId="6" hidden="1">Main.SAPF4Help()</definedName>
    <definedName name="rhy" localSheetId="3" hidden="1">Main.SAPF4Help()</definedName>
    <definedName name="rhy" localSheetId="2" hidden="1">Main.SAPF4Help()</definedName>
    <definedName name="rhy" hidden="1">Main.SAPF4Help()</definedName>
    <definedName name="RR" hidden="1">{"MG-2002-F1",#N/A,FALSE,"PPU-Telemig";"MG-2002-F2",#N/A,FALSE,"PPU-Telemig";"MG-2002-F3",#N/A,FALSE,"PPU-Telemig";"MG-2002-F4",#N/A,FALSE,"PPU-Telemig";"MG-2003-F1",#N/A,FALSE,"PPU-Telemig";"MG-2004-F1",#N/A,FALSE,"PPU-Telemig"}</definedName>
    <definedName name="rupe" localSheetId="4" hidden="1">Main.SAPF4Help()</definedName>
    <definedName name="rupe" localSheetId="5" hidden="1">Main.SAPF4Help()</definedName>
    <definedName name="rupe" localSheetId="6" hidden="1">Main.SAPF4Help()</definedName>
    <definedName name="rupe" localSheetId="3" hidden="1">Main.SAPF4Help()</definedName>
    <definedName name="rupe" localSheetId="2" hidden="1">Main.SAPF4Help()</definedName>
    <definedName name="rupe" hidden="1">Main.SAPF4Help()</definedName>
    <definedName name="SAP" localSheetId="4" hidden="1">Main.SAPF4Help()</definedName>
    <definedName name="SAP" localSheetId="5" hidden="1">Main.SAPF4Help()</definedName>
    <definedName name="SAP" localSheetId="6" hidden="1">Main.SAPF4Help()</definedName>
    <definedName name="SAP" localSheetId="3" hidden="1">Main.SAPF4Help()</definedName>
    <definedName name="SAP" localSheetId="2" hidden="1">Main.SAPF4Help()</definedName>
    <definedName name="SAP" hidden="1">Main.SAPF4Help()</definedName>
    <definedName name="SAPBEXdnldView" hidden="1">"3UCLXGX5U860E2OHQHIF1OFNZ"</definedName>
    <definedName name="SAPBEXrevision" hidden="1">2</definedName>
    <definedName name="SAPBEXsysID" hidden="1">"BIP"</definedName>
    <definedName name="SAPBEXwbID" hidden="1">"44VGCSHH507Q5RE5SRW24G3M7"</definedName>
    <definedName name="SAPBEXwbID_1" hidden="1">"44VGCSHH507Q5RE5SRW24G3M7"</definedName>
    <definedName name="SAPFuncF4Help" localSheetId="4" hidden="1">Main.SAPF4Help()</definedName>
    <definedName name="SAPFuncF4Help" localSheetId="5" hidden="1">Main.SAPF4Help()</definedName>
    <definedName name="SAPFuncF4Help" localSheetId="6" hidden="1">Main.SAPF4Help()</definedName>
    <definedName name="SAPFuncF4Help" localSheetId="3" hidden="1">Main.SAPF4Help()</definedName>
    <definedName name="SAPFuncF4Help" localSheetId="2" hidden="1">Main.SAPF4Help()</definedName>
    <definedName name="SAPFuncF4Help" hidden="1">Main.SAPF4Help()</definedName>
    <definedName name="SAPFuncF4HelpR" localSheetId="4" hidden="1">Main.SAPF4Help()</definedName>
    <definedName name="SAPFuncF4HelpR" localSheetId="5" hidden="1">Main.SAPF4Help()</definedName>
    <definedName name="SAPFuncF4HelpR" localSheetId="6" hidden="1">Main.SAPF4Help()</definedName>
    <definedName name="SAPFuncF4HelpR" localSheetId="3" hidden="1">Main.SAPF4Help()</definedName>
    <definedName name="SAPFuncF4HelpR" localSheetId="2" hidden="1">Main.SAPF4Help()</definedName>
    <definedName name="SAPFuncF4HelpR" hidden="1">Main.SAPF4Help()</definedName>
    <definedName name="SAPFuncF5Help" localSheetId="4" hidden="1">Main.SAPF4Help()</definedName>
    <definedName name="SAPFuncF5Help" localSheetId="5" hidden="1">Main.SAPF4Help()</definedName>
    <definedName name="SAPFuncF5Help" localSheetId="6" hidden="1">Main.SAPF4Help()</definedName>
    <definedName name="SAPFuncF5Help" localSheetId="3" hidden="1">Main.SAPF4Help()</definedName>
    <definedName name="SAPFuncF5Help" localSheetId="2" hidden="1">Main.SAPF4Help()</definedName>
    <definedName name="SAPFuncF5Help" hidden="1">Main.SAPF4Help()</definedName>
    <definedName name="SAPFuncF5HelpR1" localSheetId="4" hidden="1">Main.SAPF4Help()</definedName>
    <definedName name="SAPFuncF5HelpR1" localSheetId="5" hidden="1">Main.SAPF4Help()</definedName>
    <definedName name="SAPFuncF5HelpR1" localSheetId="6" hidden="1">Main.SAPF4Help()</definedName>
    <definedName name="SAPFuncF5HelpR1" localSheetId="3" hidden="1">Main.SAPF4Help()</definedName>
    <definedName name="SAPFuncF5HelpR1" localSheetId="2" hidden="1">Main.SAPF4Help()</definedName>
    <definedName name="SAPFuncF5HelpR1" hidden="1">Main.SAPF4Help()</definedName>
    <definedName name="SAPFundFSHelp1" localSheetId="4" hidden="1">Main.SAPF4Help()</definedName>
    <definedName name="SAPFundFSHelp1" localSheetId="5" hidden="1">Main.SAPF4Help()</definedName>
    <definedName name="SAPFundFSHelp1" localSheetId="6" hidden="1">Main.SAPF4Help()</definedName>
    <definedName name="SAPFundFSHelp1" localSheetId="3" hidden="1">Main.SAPF4Help()</definedName>
    <definedName name="SAPFundFSHelp1" localSheetId="2" hidden="1">Main.SAPF4Help()</definedName>
    <definedName name="SAPFundFSHelp1" hidden="1">Main.SAPF4Help()</definedName>
    <definedName name="SAPFundFSHelp1R1" localSheetId="4" hidden="1">Main.SAPF4Help()</definedName>
    <definedName name="SAPFundFSHelp1R1" localSheetId="5" hidden="1">Main.SAPF4Help()</definedName>
    <definedName name="SAPFundFSHelp1R1" localSheetId="6" hidden="1">Main.SAPF4Help()</definedName>
    <definedName name="SAPFundFSHelp1R1" localSheetId="3" hidden="1">Main.SAPF4Help()</definedName>
    <definedName name="SAPFundFSHelp1R1" localSheetId="2" hidden="1">Main.SAPF4Help()</definedName>
    <definedName name="SAPFundFSHelp1R1" hidden="1">Main.SAPF4Help()</definedName>
    <definedName name="sdf" localSheetId="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VFD" hidden="1">#REF!</definedName>
    <definedName name="Servicios">'[17]Servicios mayoristas'!$B$4:$B$8</definedName>
    <definedName name="sfad" localSheetId="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INNOMBRE" localSheetId="4" hidden="1">Main.SAPF4Help()</definedName>
    <definedName name="SINNOMBRE" localSheetId="5" hidden="1">Main.SAPF4Help()</definedName>
    <definedName name="SINNOMBRE" localSheetId="6" hidden="1">Main.SAPF4Help()</definedName>
    <definedName name="SINNOMBRE" localSheetId="3" hidden="1">Main.SAPF4Help()</definedName>
    <definedName name="SINNOMBRE" localSheetId="2" hidden="1">Main.SAPF4Help()</definedName>
    <definedName name="SINNOMBRE" hidden="1">Main.SAPF4Help()</definedName>
    <definedName name="SUELDOS" localSheetId="4" hidden="1">Main.SAPF4Help()</definedName>
    <definedName name="SUELDOS" localSheetId="5" hidden="1">Main.SAPF4Help()</definedName>
    <definedName name="SUELDOS" localSheetId="6" hidden="1">Main.SAPF4Help()</definedName>
    <definedName name="SUELDOS" localSheetId="3" hidden="1">Main.SAPF4Help()</definedName>
    <definedName name="SUELDOS" localSheetId="2" hidden="1">Main.SAPF4Help()</definedName>
    <definedName name="SUELDOS" hidden="1">Main.SAPF4Help()</definedName>
    <definedName name="SUELDOSA" localSheetId="4" hidden="1">Main.SAPF4Help()</definedName>
    <definedName name="SUELDOSA" localSheetId="5" hidden="1">Main.SAPF4Help()</definedName>
    <definedName name="SUELDOSA" localSheetId="6" hidden="1">Main.SAPF4Help()</definedName>
    <definedName name="SUELDOSA" localSheetId="3" hidden="1">Main.SAPF4Help()</definedName>
    <definedName name="SUELDOSA" localSheetId="2" hidden="1">Main.SAPF4Help()</definedName>
    <definedName name="SUELDOSA" hidden="1">Main.SAPF4Help()</definedName>
    <definedName name="Tariff_ID">OFFSET('[6]Tariff Structure'!$B$18,0,0,(345-COUNTBLANK('[6]Tariff Structure'!$B$18:$B$218)),1)</definedName>
    <definedName name="Tariff_Types">OFFSET('[6]Tariff Structure'!$H$7,0,0,19-COUNTIF('[6]Tariff Structure'!$G$7:$G$10,""),1)</definedName>
    <definedName name="TariffYears">[6]Lookup!$B$13:$B$17</definedName>
    <definedName name="TariffYearSet">[6]Dashboard!$D$12</definedName>
    <definedName name="TariffYearSetMinus1">[6]Dashboard!$D$11</definedName>
    <definedName name="TariffYearSetMinus2">[6]Dashboard!$D$10</definedName>
    <definedName name="tempo">'[12]CIF-3'!$A$1:$I$63,'[12]CIF-3'!#REF!,'[12]CIF-3'!#REF!,'[12]CIF-3'!#REF!,'[12]CIF-3'!#REF!</definedName>
    <definedName name="TextRefCopyRangeCount" hidden="1">11</definedName>
    <definedName name="trggh" localSheetId="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vtas" localSheetId="4" hidden="1">Main.SAPF4Help()</definedName>
    <definedName name="vtas" localSheetId="5" hidden="1">Main.SAPF4Help()</definedName>
    <definedName name="vtas" localSheetId="6" hidden="1">Main.SAPF4Help()</definedName>
    <definedName name="vtas" localSheetId="3" hidden="1">Main.SAPF4Help()</definedName>
    <definedName name="vtas" localSheetId="2" hidden="1">Main.SAPF4Help()</definedName>
    <definedName name="vtas" hidden="1">Main.SAPF4Help()</definedName>
    <definedName name="wa">'[12]CIF-3'!#REF!,'[12]CIF-3'!#REF!,'[12]CIF-3'!#REF!,'[12]CIF-3'!#REF!</definedName>
    <definedName name="WACC">[11]Sensitivity_input!$C$46</definedName>
    <definedName name="we" hidden="1">{"MG-2002-F1",#N/A,FALSE,"PPU-Telemig";"MG-2002-F2",#N/A,FALSE,"PPU-Telemig";"MG-2002-F3",#N/A,FALSE,"PPU-Telemig";"MG-2002-F4",#N/A,FALSE,"PPU-Telemig";"MG-2003-F1",#N/A,FALSE,"PPU-Telemig";"MG-2004-F1",#N/A,FALSE,"PPU-Telemig"}</definedName>
    <definedName name="Workbook.Author">#REF!</definedName>
    <definedName name="Workbook.Authors_Email_Address">#REF!</definedName>
    <definedName name="Workbook.Objective">#REF!</definedName>
    <definedName name="Workbook.Status">#REF!</definedName>
    <definedName name="Workbook.Title">#REF!</definedName>
    <definedName name="Workbook.Version">#REF!</definedName>
    <definedName name="wrn.LPU._.MG." hidden="1">{"MG-2002-F1",#N/A,FALSE,"PPU-Telemig";"MG-2002-F2",#N/A,FALSE,"PPU-Telemig";"MG-2002-F3",#N/A,FALSE,"PPU-Telemig";"MG-2002-F4",#N/A,FALSE,"PPU-Telemig";"MG-2003-F1",#N/A,FALSE,"PPU-Telemig";"MG-2004-F1",#N/A,FALSE,"PPU-Telemig"}</definedName>
    <definedName name="wrn.TMCOMP." localSheetId="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 hidden="1">{"MG-2002-F1",#N/A,FALSE,"PPU-Telemig";"MG-2002-F2",#N/A,FALSE,"PPU-Telemig";"MG-2002-F3",#N/A,FALSE,"PPU-Telemig";"MG-2002-F4",#N/A,FALSE,"PPU-Telemig";"MG-2003-F1",#N/A,FALSE,"PPU-Telemig";"MG-2004-F1",#N/A,FALSE,"PPU-Telemig"}</definedName>
    <definedName name="xDSL_propio__bitstream" localSheetId="7">'[18]SCyD - LRAIC+'!$K$13</definedName>
    <definedName name="xDSL_propio__bitstream">'[19]SCyD - LRAIC+'!$K$13</definedName>
    <definedName name="xDSL_propio__líneas" localSheetId="7">'[18]SCyD - LRAIC+'!$K$12</definedName>
    <definedName name="xDSL_propio__líneas">'[19]SCyD - LRAIC+'!$K$12</definedName>
    <definedName name="XREF_COLUMN_1" hidden="1">#REF!</definedName>
    <definedName name="XREF_COLUMN_10" hidden="1">#REF!</definedName>
    <definedName name="XREF_COLUMN_11" hidden="1">#REF!</definedName>
    <definedName name="XREF_COLUMN_12" hidden="1">'[20]01-6421'!#REF!</definedName>
    <definedName name="XREF_COLUMN_13" hidden="1">'[20]01-6423'!#REF!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[21]Lead!#REF!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lumnscount1" hidden="1">7</definedName>
    <definedName name="XRefCopy1" hidden="1">#REF!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8" hidden="1">#REF!</definedName>
    <definedName name="XRefCopy29" hidden="1">#REF!</definedName>
    <definedName name="XRefCopy2Row" hidden="1">[22]XREF!#REF!</definedName>
    <definedName name="XRefCopy3" hidden="1">#REF!</definedName>
    <definedName name="XRefCopy30" hidden="1">#REF!</definedName>
    <definedName name="XRefCopy31"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6" hidden="1">#REF!</definedName>
    <definedName name="XRefCopy36Row" hidden="1">#REF!</definedName>
    <definedName name="XRefCopy37" hidden="1">#REF!</definedName>
    <definedName name="XRefCopy38" hidden="1">#REF!</definedName>
    <definedName name="XRefCopy39" hidden="1">#REF!</definedName>
    <definedName name="XRefCopy3Row" hidden="1">#REF!</definedName>
    <definedName name="XRefCopy4" hidden="1">'[23]Cédula de Movimientos'!#REF!</definedName>
    <definedName name="XRefCopy40" hidden="1">#REF!</definedName>
    <definedName name="XRefCopy41" hidden="1">#REF!</definedName>
    <definedName name="XRefCopy42" hidden="1">#REF!</definedName>
    <definedName name="XRefCopy43" hidden="1">#REF!</definedName>
    <definedName name="XRefCopy44" hidden="1">#REF!</definedName>
    <definedName name="XRefCopy45" hidden="1">#REF!</definedName>
    <definedName name="XRefCopy46" hidden="1">#REF!</definedName>
    <definedName name="XRefCopy47" hidden="1">#REF!</definedName>
    <definedName name="XRefCopy48" hidden="1">#REF!</definedName>
    <definedName name="XRefCopy49" hidden="1">#REF!</definedName>
    <definedName name="XRefCopy4Row" hidden="1">#REF!</definedName>
    <definedName name="XRefCopy5" hidden="1">#REF!</definedName>
    <definedName name="XRefCopy50" hidden="1">#REF!</definedName>
    <definedName name="XRefCopy51" hidden="1">#REF!</definedName>
    <definedName name="XRefCopy52" hidden="1">#REF!</definedName>
    <definedName name="XRefCopy53" hidden="1">#REF!</definedName>
    <definedName name="XRefCopy54" hidden="1">#REF!</definedName>
    <definedName name="XRefCopy5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1</definedName>
    <definedName name="XRefPaste1" hidden="1">#REF!</definedName>
    <definedName name="XRefPaste10" hidden="1">#REF!</definedName>
    <definedName name="XRefPaste10Row" hidden="1">#REF!</definedName>
    <definedName name="XRefPaste11" hidden="1">'[20]01-6423'!#REF!</definedName>
    <definedName name="XRefPaste12" hidden="1">#REF!</definedName>
    <definedName name="XRefPaste13" hidden="1">#REF!</definedName>
    <definedName name="XRefPaste14" hidden="1">#REF!</definedName>
    <definedName name="XRefPaste15" hidden="1">#REF!</definedName>
    <definedName name="XRefPaste16" hidden="1">#REF!</definedName>
    <definedName name="XRefPaste17" hidden="1">#REF!</definedName>
    <definedName name="XRefPaste18" hidden="1">#REF!</definedName>
    <definedName name="XRefPaste19" hidden="1">#REF!</definedName>
    <definedName name="XRefPaste1Row" hidden="1">#REF!</definedName>
    <definedName name="XRefPaste2" hidden="1">#REF!</definedName>
    <definedName name="XRefPaste25" hidden="1">#REF!</definedName>
    <definedName name="XRefPaste26" hidden="1">#REF!</definedName>
    <definedName name="XRefPaste27" hidden="1">#REF!</definedName>
    <definedName name="XRefPaste28" hidden="1">#REF!</definedName>
    <definedName name="XRefPaste2Row" hidden="1">#REF!</definedName>
    <definedName name="XRefPaste3" hidden="1">#REF!</definedName>
    <definedName name="XRefPaste30" hidden="1">#REF!</definedName>
    <definedName name="XRefPaste31"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[23]Depreciación!#REF!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Row" hidden="1">#REF!</definedName>
    <definedName name="XRefPaste49Row" hidden="1">#REF!</definedName>
    <definedName name="XRefPaste4Row" hidden="1">#REF!</definedName>
    <definedName name="XRefPaste5"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 hidden="1">[23]Depreciación!#REF!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[24]XREF!#REF!</definedName>
    <definedName name="XRefPaste7"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3</definedName>
    <definedName name="Y" localSheetId="4" hidden="1">Main.SAPF4Help()</definedName>
    <definedName name="Y" localSheetId="5" hidden="1">Main.SAPF4Help()</definedName>
    <definedName name="Y" localSheetId="6" hidden="1">Main.SAPF4Help()</definedName>
    <definedName name="Y" localSheetId="3" hidden="1">Main.SAPF4Help()</definedName>
    <definedName name="Y" localSheetId="2" hidden="1">Main.SAPF4Help()</definedName>
    <definedName name="Y" hidden="1">Main.SAPF4Help()</definedName>
    <definedName name="Year">'[10]Parameters from NC'!$C$5</definedName>
    <definedName name="Z_0286AE20_8772_11D5_A132_00C04FB84EEB_.wvu.Cols" hidden="1">#REF!,#REF!,#REF!,#REF!,#REF!,#REF!,#REF!</definedName>
    <definedName name="Z_0C014924_4C6F_11D6_8BB0_00065B16470D_.wvu.Cols" hidden="1">#REF!</definedName>
    <definedName name="Z_16A6BBA4_01F2_4648_AC92_A507A8DE39EC_.wvu.FilterData" hidden="1">#REF!</definedName>
    <definedName name="Z_2031940B_B6A8_11D7_9377_00065B5FD241_.wvu.FilterData" hidden="1">#REF!</definedName>
    <definedName name="Z_36498E14_3D22_4B93_945C_BA1C9E58595E_.wvu.FilterData" hidden="1">#REF!</definedName>
    <definedName name="Z_85C65861_B6C5_11D7_8BB0_00065B16470D_.wvu.FilterData" hidden="1">#REF!</definedName>
    <definedName name="Z_85C65861_B6C5_11D7_8BB0_00065B16470D_.wvu.PrintArea" hidden="1">#REF!</definedName>
    <definedName name="Z_85C65861_B6C5_11D7_8BB0_00065B16470D_.wvu.Rows" hidden="1">#REF!</definedName>
    <definedName name="Z_93E27A54_9F6D_4898_BABC_BA5C9C174CA9_.wvu.FilterData" hidden="1">#REF!</definedName>
    <definedName name="Z_9C6854C6_5D66_4D84_A09F_BF218D50633D_.wvu.FilterData" hidden="1">#REF!</definedName>
    <definedName name="Z_A68681A2_D97A_11D8_B841_00065B5FD048_.wvu.Cols" hidden="1">#REF!</definedName>
    <definedName name="Z_A68681A2_D97A_11D8_B841_00065B5FD048_.wvu.FilterData" hidden="1">#REF!</definedName>
    <definedName name="Z_C272E4E8_D96A_11D8_ADDD_00065B4FBBAF_.wvu.Cols" hidden="1">#REF!</definedName>
    <definedName name="Z_C272E4E8_D96A_11D8_ADDD_00065B4FBBAF_.wvu.FilterData" hidden="1">#REF!</definedName>
    <definedName name="Z_C9A754C9_88C1_433A_8748_BDAFB29F3AA2_.wvu.FilterData" hidden="1">'[25]CONTRATOS VARIOS'!$A$5:$P$896</definedName>
    <definedName name="Z_C9A754C9_88C1_433A_8748_BDAFB29F3AA2_.wvu.PrintArea" hidden="1">'[25]CONTRATOS VARIOS'!$B$1:$U$61</definedName>
    <definedName name="Z_EDA543AE_767F_4905_A3AA_38DB684DBD3E_.wvu.FilterData" hidden="1">#REF!</definedName>
    <definedName name="ZB" localSheetId="4" hidden="1">Main.SAPF4Help()</definedName>
    <definedName name="ZB" localSheetId="5" hidden="1">Main.SAPF4Help()</definedName>
    <definedName name="ZB" localSheetId="6" hidden="1">Main.SAPF4Help()</definedName>
    <definedName name="ZB" localSheetId="3" hidden="1">Main.SAPF4Help()</definedName>
    <definedName name="ZB" localSheetId="2" hidden="1">Main.SAPF4Help()</definedName>
    <definedName name="ZB" hidden="1">Main.SAPF4Help()</definedName>
    <definedName name="zz" localSheetId="4" hidden="1">Main.SAPF4Help()</definedName>
    <definedName name="zz" localSheetId="5" hidden="1">Main.SAPF4Help()</definedName>
    <definedName name="zz" localSheetId="6" hidden="1">Main.SAPF4Help()</definedName>
    <definedName name="zz" localSheetId="3" hidden="1">Main.SAPF4Help()</definedName>
    <definedName name="zz" localSheetId="2" hidden="1">Main.SAPF4Help()</definedName>
    <definedName name="zz" hidden="1">Main.SAPF4Help()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34" l="1"/>
  <c r="J10" i="34"/>
  <c r="I10" i="34"/>
  <c r="H10" i="34"/>
  <c r="G10" i="34"/>
  <c r="E10" i="34"/>
  <c r="J10" i="33"/>
  <c r="I10" i="33"/>
  <c r="H10" i="33"/>
  <c r="G10" i="33"/>
  <c r="F10" i="33"/>
  <c r="C10" i="33"/>
  <c r="B10" i="33"/>
  <c r="C14" i="30" s="1"/>
  <c r="D14" i="30" s="1"/>
  <c r="B10" i="34"/>
  <c r="C15" i="30"/>
  <c r="C15" i="35"/>
  <c r="I10" i="35" s="1"/>
  <c r="J10" i="35"/>
  <c r="H10" i="35"/>
  <c r="G10" i="35"/>
  <c r="F10" i="35"/>
  <c r="B10" i="35"/>
  <c r="E10" i="35" s="1"/>
  <c r="B176" i="16"/>
  <c r="B162" i="16"/>
  <c r="B148" i="16"/>
  <c r="B134" i="16"/>
  <c r="B120" i="16"/>
  <c r="B106" i="16"/>
  <c r="B64" i="35"/>
  <c r="K64" i="35" s="1"/>
  <c r="B63" i="35"/>
  <c r="K63" i="35" s="1"/>
  <c r="B62" i="35"/>
  <c r="K62" i="35" s="1"/>
  <c r="B61" i="35"/>
  <c r="K61" i="35" s="1"/>
  <c r="B60" i="35"/>
  <c r="K60" i="35" s="1"/>
  <c r="B59" i="35"/>
  <c r="K59" i="35" s="1"/>
  <c r="B58" i="35"/>
  <c r="K58" i="35" s="1"/>
  <c r="B57" i="35"/>
  <c r="K57" i="35" s="1"/>
  <c r="B56" i="35"/>
  <c r="K56" i="35" s="1"/>
  <c r="B55" i="35"/>
  <c r="K55" i="35" s="1"/>
  <c r="B54" i="35"/>
  <c r="K54" i="35" s="1"/>
  <c r="B53" i="35"/>
  <c r="K53" i="35" s="1"/>
  <c r="B52" i="35"/>
  <c r="K52" i="35" s="1"/>
  <c r="B51" i="35"/>
  <c r="K51" i="35" s="1"/>
  <c r="B50" i="35"/>
  <c r="K50" i="35" s="1"/>
  <c r="B49" i="35"/>
  <c r="K49" i="35" s="1"/>
  <c r="B48" i="35"/>
  <c r="K48" i="35" s="1"/>
  <c r="B47" i="35"/>
  <c r="K47" i="35" s="1"/>
  <c r="B46" i="35"/>
  <c r="K46" i="35" s="1"/>
  <c r="B45" i="35"/>
  <c r="K45" i="35" s="1"/>
  <c r="B44" i="35"/>
  <c r="K44" i="35" s="1"/>
  <c r="B43" i="35"/>
  <c r="K43" i="35" s="1"/>
  <c r="B42" i="35"/>
  <c r="K42" i="35" s="1"/>
  <c r="B41" i="35"/>
  <c r="K41" i="35" s="1"/>
  <c r="B40" i="35"/>
  <c r="K40" i="35" s="1"/>
  <c r="B39" i="35"/>
  <c r="K39" i="35" s="1"/>
  <c r="B38" i="35"/>
  <c r="K38" i="35" s="1"/>
  <c r="B37" i="35"/>
  <c r="K37" i="35" s="1"/>
  <c r="B36" i="35"/>
  <c r="K36" i="35" s="1"/>
  <c r="B35" i="35"/>
  <c r="K35" i="35" s="1"/>
  <c r="B34" i="35"/>
  <c r="K34" i="35" s="1"/>
  <c r="B33" i="35"/>
  <c r="K33" i="35" s="1"/>
  <c r="B32" i="35"/>
  <c r="K32" i="35" s="1"/>
  <c r="B31" i="35"/>
  <c r="K31" i="35" s="1"/>
  <c r="B30" i="35"/>
  <c r="K30" i="35" s="1"/>
  <c r="B29" i="35"/>
  <c r="K29" i="35" s="1"/>
  <c r="B28" i="35"/>
  <c r="K28" i="35" s="1"/>
  <c r="B27" i="35"/>
  <c r="K27" i="35" s="1"/>
  <c r="B26" i="35"/>
  <c r="K26" i="35" s="1"/>
  <c r="B25" i="35"/>
  <c r="K25" i="35" s="1"/>
  <c r="B24" i="35"/>
  <c r="K24" i="35" s="1"/>
  <c r="B23" i="35"/>
  <c r="K23" i="35" s="1"/>
  <c r="B22" i="35"/>
  <c r="K22" i="35" s="1"/>
  <c r="B21" i="35"/>
  <c r="K21" i="35" s="1"/>
  <c r="B20" i="35"/>
  <c r="K20" i="35" s="1"/>
  <c r="H103" i="16"/>
  <c r="H100" i="16"/>
  <c r="H99" i="16"/>
  <c r="H98" i="16"/>
  <c r="H89" i="16"/>
  <c r="H86" i="16"/>
  <c r="H85" i="16"/>
  <c r="H84" i="16"/>
  <c r="H75" i="16"/>
  <c r="H72" i="16"/>
  <c r="H71" i="16"/>
  <c r="H70" i="16"/>
  <c r="H61" i="16"/>
  <c r="H58" i="16"/>
  <c r="H57" i="16"/>
  <c r="H56" i="16"/>
  <c r="H47" i="16"/>
  <c r="H44" i="16"/>
  <c r="H43" i="16"/>
  <c r="H42" i="16"/>
  <c r="H33" i="16"/>
  <c r="H30" i="16"/>
  <c r="H29" i="16"/>
  <c r="H28" i="16"/>
  <c r="H19" i="16"/>
  <c r="H15" i="16"/>
  <c r="H16" i="16"/>
  <c r="H14" i="16"/>
  <c r="B15" i="33"/>
  <c r="C10" i="34" l="1"/>
  <c r="D15" i="30"/>
  <c r="B15" i="2"/>
  <c r="I96" i="1" l="1"/>
  <c r="I99" i="1"/>
  <c r="I98" i="1"/>
  <c r="I95" i="1"/>
  <c r="A108" i="1"/>
  <c r="A109" i="1" s="1"/>
  <c r="A110" i="1" s="1"/>
  <c r="A111" i="1" s="1"/>
  <c r="B92" i="16" l="1"/>
  <c r="B78" i="16"/>
  <c r="B64" i="16"/>
  <c r="B50" i="16"/>
  <c r="B36" i="16"/>
  <c r="B22" i="16"/>
  <c r="B8" i="16"/>
  <c r="I39" i="1" l="1"/>
  <c r="I53" i="1"/>
  <c r="I42" i="1"/>
  <c r="I38" i="1"/>
  <c r="I74" i="1"/>
  <c r="I40" i="1"/>
  <c r="I89" i="1"/>
  <c r="A101" i="1"/>
  <c r="A102" i="1" s="1"/>
  <c r="A103" i="1" s="1"/>
  <c r="A104" i="1" s="1"/>
  <c r="A105" i="1" s="1"/>
  <c r="A106" i="1" s="1"/>
  <c r="A107" i="1" s="1"/>
  <c r="I80" i="1" l="1"/>
  <c r="I33" i="1"/>
  <c r="I100" i="1"/>
  <c r="I57" i="1"/>
  <c r="I109" i="1"/>
  <c r="I61" i="1"/>
  <c r="I23" i="1"/>
  <c r="I65" i="1"/>
  <c r="I58" i="1"/>
  <c r="I37" i="1"/>
  <c r="I110" i="1"/>
  <c r="I24" i="1"/>
  <c r="I29" i="1"/>
  <c r="I106" i="1"/>
  <c r="I45" i="1"/>
  <c r="I35" i="1"/>
  <c r="I46" i="1"/>
  <c r="I104" i="1"/>
  <c r="I49" i="1"/>
  <c r="I92" i="1"/>
  <c r="I44" i="1"/>
  <c r="I97" i="1"/>
  <c r="I101" i="1"/>
  <c r="I50" i="1"/>
  <c r="I21" i="1"/>
  <c r="I60" i="1"/>
  <c r="I107" i="1"/>
  <c r="I48" i="1"/>
  <c r="A83" i="1"/>
  <c r="A84" i="1"/>
  <c r="A85" i="1" s="1"/>
  <c r="A86" i="1" s="1"/>
  <c r="A87" i="1" s="1"/>
  <c r="A88" i="1" s="1"/>
  <c r="A89" i="1" s="1"/>
  <c r="A90" i="1" s="1"/>
  <c r="A91" i="1" s="1"/>
  <c r="A92" i="1" s="1"/>
  <c r="A93" i="1" s="1"/>
  <c r="A94" i="1" s="1"/>
  <c r="A95" i="1" s="1"/>
  <c r="A96" i="1" s="1"/>
  <c r="A97" i="1" s="1"/>
  <c r="A98" i="1" s="1"/>
  <c r="A99" i="1" s="1"/>
  <c r="A100" i="1" s="1"/>
  <c r="A74" i="1"/>
  <c r="A75" i="1"/>
  <c r="A76" i="1"/>
  <c r="A77" i="1"/>
  <c r="A78" i="1"/>
  <c r="A79" i="1"/>
  <c r="A80" i="1" s="1"/>
  <c r="A81" i="1" s="1"/>
  <c r="A82" i="1" s="1"/>
  <c r="A67" i="1"/>
  <c r="A68" i="1" s="1"/>
  <c r="A69" i="1" s="1"/>
  <c r="A70" i="1" s="1"/>
  <c r="A71" i="1" s="1"/>
  <c r="A72" i="1" s="1"/>
  <c r="A73" i="1" s="1"/>
  <c r="I82" i="1"/>
  <c r="I81" i="1"/>
  <c r="I72" i="1"/>
  <c r="I27" i="1"/>
  <c r="I55" i="1"/>
  <c r="I59" i="1"/>
  <c r="E7" i="1" l="1"/>
  <c r="C7" i="1"/>
  <c r="A16" i="35"/>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53" i="35" s="1"/>
  <c r="A54" i="35" s="1"/>
  <c r="A55" i="35" s="1"/>
  <c r="A56" i="35" s="1"/>
  <c r="A57" i="35" s="1"/>
  <c r="A58" i="35" s="1"/>
  <c r="A59" i="35" s="1"/>
  <c r="A60" i="35" s="1"/>
  <c r="A61" i="35" s="1"/>
  <c r="A62" i="35" s="1"/>
  <c r="A63" i="35" s="1"/>
  <c r="A64" i="35" s="1"/>
  <c r="B15" i="35"/>
  <c r="L15" i="35" s="1"/>
  <c r="D15" i="35" s="1"/>
  <c r="A16" i="34"/>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B15" i="34"/>
  <c r="A16" i="33"/>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L15" i="33"/>
  <c r="A16" i="32"/>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B15" i="32"/>
  <c r="L15" i="32" s="1"/>
  <c r="A16" i="3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B15" i="31"/>
  <c r="F6" i="34" l="1"/>
  <c r="F4" i="30"/>
  <c r="F6" i="2"/>
  <c r="D6" i="35"/>
  <c r="D4" i="30"/>
  <c r="D6" i="31"/>
  <c r="D6" i="33"/>
  <c r="F6" i="31"/>
  <c r="D6" i="34"/>
  <c r="D6" i="32"/>
  <c r="F6" i="35"/>
  <c r="F6" i="33"/>
  <c r="F6" i="32"/>
  <c r="L15" i="34"/>
  <c r="E15" i="32"/>
  <c r="L15" i="31"/>
  <c r="D6" i="2"/>
  <c r="L705" i="16"/>
  <c r="L704" i="16"/>
  <c r="L703" i="16"/>
  <c r="L702" i="16"/>
  <c r="L701" i="16"/>
  <c r="L700" i="16"/>
  <c r="L691" i="16"/>
  <c r="L690" i="16"/>
  <c r="L689" i="16"/>
  <c r="L688" i="16"/>
  <c r="L687" i="16"/>
  <c r="L686" i="16"/>
  <c r="L677" i="16"/>
  <c r="L676" i="16"/>
  <c r="L675" i="16"/>
  <c r="L674" i="16"/>
  <c r="L673" i="16"/>
  <c r="L672" i="16"/>
  <c r="L663" i="16"/>
  <c r="L662" i="16"/>
  <c r="L661" i="16"/>
  <c r="L660" i="16"/>
  <c r="L659" i="16"/>
  <c r="L658" i="16"/>
  <c r="L649" i="16"/>
  <c r="L648" i="16"/>
  <c r="L647" i="16"/>
  <c r="L646" i="16"/>
  <c r="L645" i="16"/>
  <c r="L644" i="16"/>
  <c r="L635" i="16"/>
  <c r="L634" i="16"/>
  <c r="L633" i="16"/>
  <c r="L632" i="16"/>
  <c r="L631" i="16"/>
  <c r="L630" i="16"/>
  <c r="L621" i="16"/>
  <c r="L620" i="16"/>
  <c r="L619" i="16"/>
  <c r="L618" i="16"/>
  <c r="L617" i="16"/>
  <c r="L616" i="16"/>
  <c r="L607" i="16"/>
  <c r="L606" i="16"/>
  <c r="L605" i="16"/>
  <c r="L604" i="16"/>
  <c r="L603" i="16"/>
  <c r="L602" i="16"/>
  <c r="L593" i="16"/>
  <c r="L592" i="16"/>
  <c r="L591" i="16"/>
  <c r="L590" i="16"/>
  <c r="L589" i="16"/>
  <c r="L588" i="16"/>
  <c r="L579" i="16"/>
  <c r="L578" i="16"/>
  <c r="L577" i="16"/>
  <c r="L576" i="16"/>
  <c r="L575" i="16"/>
  <c r="L574" i="16"/>
  <c r="L565" i="16"/>
  <c r="L564" i="16"/>
  <c r="L563" i="16"/>
  <c r="L562" i="16"/>
  <c r="L561" i="16"/>
  <c r="L560" i="16"/>
  <c r="L551" i="16"/>
  <c r="L550" i="16"/>
  <c r="L549" i="16"/>
  <c r="L548" i="16"/>
  <c r="L547" i="16"/>
  <c r="L546" i="16"/>
  <c r="L537" i="16"/>
  <c r="L536" i="16"/>
  <c r="L535" i="16"/>
  <c r="L534" i="16"/>
  <c r="L533" i="16"/>
  <c r="L532" i="16"/>
  <c r="L523" i="16"/>
  <c r="L522" i="16"/>
  <c r="L521" i="16"/>
  <c r="L520" i="16"/>
  <c r="L519" i="16"/>
  <c r="L518" i="16"/>
  <c r="L509" i="16"/>
  <c r="L508" i="16"/>
  <c r="L507" i="16"/>
  <c r="L506" i="16"/>
  <c r="L505" i="16"/>
  <c r="L504" i="16"/>
  <c r="L495" i="16"/>
  <c r="L494" i="16"/>
  <c r="L493" i="16"/>
  <c r="L492" i="16"/>
  <c r="L491" i="16"/>
  <c r="L490" i="16"/>
  <c r="L481" i="16"/>
  <c r="L480" i="16"/>
  <c r="L479" i="16"/>
  <c r="L478" i="16"/>
  <c r="L477" i="16"/>
  <c r="L476" i="16"/>
  <c r="L467" i="16"/>
  <c r="L466" i="16"/>
  <c r="L465" i="16"/>
  <c r="L464" i="16"/>
  <c r="L463" i="16"/>
  <c r="L462" i="16"/>
  <c r="L453" i="16"/>
  <c r="L452" i="16"/>
  <c r="L451" i="16"/>
  <c r="L450" i="16"/>
  <c r="L449" i="16"/>
  <c r="L448" i="16"/>
  <c r="L439" i="16"/>
  <c r="L438" i="16"/>
  <c r="L437" i="16"/>
  <c r="L436" i="16"/>
  <c r="L435" i="16"/>
  <c r="L434" i="16"/>
  <c r="L425" i="16"/>
  <c r="L424" i="16"/>
  <c r="L423" i="16"/>
  <c r="L422" i="16"/>
  <c r="L421" i="16"/>
  <c r="L420" i="16"/>
  <c r="L411" i="16"/>
  <c r="L410" i="16"/>
  <c r="L409" i="16"/>
  <c r="L408" i="16"/>
  <c r="L407" i="16"/>
  <c r="L406" i="16"/>
  <c r="L397" i="16"/>
  <c r="L396" i="16"/>
  <c r="L395" i="16"/>
  <c r="L394" i="16"/>
  <c r="L393" i="16"/>
  <c r="L392" i="16"/>
  <c r="L383" i="16"/>
  <c r="L382" i="16"/>
  <c r="L381" i="16"/>
  <c r="L380" i="16"/>
  <c r="L379" i="16"/>
  <c r="L378" i="16"/>
  <c r="L369" i="16"/>
  <c r="L368" i="16"/>
  <c r="L367" i="16"/>
  <c r="L366" i="16"/>
  <c r="L365" i="16"/>
  <c r="L364" i="16"/>
  <c r="L355" i="16"/>
  <c r="L354" i="16"/>
  <c r="L353" i="16"/>
  <c r="L352" i="16"/>
  <c r="L351" i="16"/>
  <c r="L350" i="16"/>
  <c r="L341" i="16"/>
  <c r="L340" i="16"/>
  <c r="L339" i="16"/>
  <c r="L338" i="16"/>
  <c r="L337" i="16"/>
  <c r="L336" i="16"/>
  <c r="L327" i="16"/>
  <c r="L326" i="16"/>
  <c r="L325" i="16"/>
  <c r="L324" i="16"/>
  <c r="L323" i="16"/>
  <c r="L322" i="16"/>
  <c r="L313" i="16"/>
  <c r="L312" i="16"/>
  <c r="L311" i="16"/>
  <c r="L310" i="16"/>
  <c r="L309" i="16"/>
  <c r="L308" i="16"/>
  <c r="L299" i="16"/>
  <c r="L298" i="16"/>
  <c r="L297" i="16"/>
  <c r="L296" i="16"/>
  <c r="L295" i="16"/>
  <c r="L294" i="16"/>
  <c r="L285" i="16"/>
  <c r="L284" i="16"/>
  <c r="L283" i="16"/>
  <c r="L282" i="16"/>
  <c r="L281" i="16"/>
  <c r="L280" i="16"/>
  <c r="L271" i="16"/>
  <c r="L270" i="16"/>
  <c r="L269" i="16"/>
  <c r="L268" i="16"/>
  <c r="L267" i="16"/>
  <c r="L266" i="16"/>
  <c r="L257" i="16"/>
  <c r="L256" i="16"/>
  <c r="L255" i="16"/>
  <c r="L254" i="16"/>
  <c r="L253" i="16"/>
  <c r="L252" i="16"/>
  <c r="L243" i="16"/>
  <c r="L242" i="16"/>
  <c r="L241" i="16"/>
  <c r="L240" i="16"/>
  <c r="L239" i="16"/>
  <c r="L238" i="16"/>
  <c r="L229" i="16"/>
  <c r="L228" i="16"/>
  <c r="L227" i="16"/>
  <c r="L226" i="16"/>
  <c r="L225" i="16"/>
  <c r="L224" i="16"/>
  <c r="L215" i="16"/>
  <c r="L214" i="16"/>
  <c r="L213" i="16"/>
  <c r="L212" i="16"/>
  <c r="L211" i="16"/>
  <c r="L210" i="16"/>
  <c r="L201" i="16"/>
  <c r="L200" i="16"/>
  <c r="L199" i="16"/>
  <c r="L198" i="16"/>
  <c r="L197" i="16"/>
  <c r="L196" i="16"/>
  <c r="L187" i="16"/>
  <c r="L186" i="16"/>
  <c r="L185" i="16"/>
  <c r="L184" i="16"/>
  <c r="L183" i="16"/>
  <c r="L182" i="16"/>
  <c r="L173" i="16"/>
  <c r="L172" i="16"/>
  <c r="L171" i="16"/>
  <c r="L170" i="16"/>
  <c r="L169" i="16"/>
  <c r="L168" i="16"/>
  <c r="L159" i="16"/>
  <c r="L158" i="16"/>
  <c r="L157" i="16"/>
  <c r="L156" i="16"/>
  <c r="L155" i="16"/>
  <c r="L154" i="16"/>
  <c r="L145" i="16"/>
  <c r="L144" i="16"/>
  <c r="L143" i="16"/>
  <c r="L142" i="16"/>
  <c r="L141" i="16"/>
  <c r="L140" i="16"/>
  <c r="L131" i="16"/>
  <c r="L130" i="16"/>
  <c r="L129" i="16"/>
  <c r="L128" i="16"/>
  <c r="L127" i="16"/>
  <c r="L126" i="16"/>
  <c r="L117" i="16"/>
  <c r="L116" i="16"/>
  <c r="L115" i="16"/>
  <c r="L114" i="16"/>
  <c r="L113" i="16"/>
  <c r="L112" i="16"/>
  <c r="L103" i="16"/>
  <c r="L102" i="16"/>
  <c r="L101" i="16"/>
  <c r="L100" i="16"/>
  <c r="L99" i="16"/>
  <c r="L98" i="16"/>
  <c r="L89" i="16"/>
  <c r="L88" i="16"/>
  <c r="L87" i="16"/>
  <c r="L86" i="16"/>
  <c r="L85" i="16"/>
  <c r="L84" i="16"/>
  <c r="L75" i="16"/>
  <c r="L74" i="16"/>
  <c r="L73" i="16"/>
  <c r="L72" i="16"/>
  <c r="L71" i="16"/>
  <c r="L70" i="16"/>
  <c r="L61" i="16"/>
  <c r="L60" i="16"/>
  <c r="L59" i="16"/>
  <c r="L58" i="16"/>
  <c r="L57" i="16"/>
  <c r="L56" i="16"/>
  <c r="L47" i="16"/>
  <c r="L46" i="16"/>
  <c r="L45" i="16"/>
  <c r="L44" i="16"/>
  <c r="L43" i="16"/>
  <c r="L42" i="16"/>
  <c r="L33" i="16"/>
  <c r="L32" i="16"/>
  <c r="L31" i="16"/>
  <c r="L30" i="16"/>
  <c r="L29" i="16"/>
  <c r="L28" i="16"/>
  <c r="L19" i="16"/>
  <c r="L18" i="16"/>
  <c r="L17" i="16"/>
  <c r="L16" i="16"/>
  <c r="L15" i="16"/>
  <c r="F15" i="33" s="1"/>
  <c r="L14" i="16"/>
  <c r="L15" i="2"/>
  <c r="I15" i="2"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18" i="1"/>
  <c r="A22" i="16"/>
  <c r="A36" i="16" s="1"/>
  <c r="A50" i="16" s="1"/>
  <c r="A64" i="16" s="1"/>
  <c r="A78" i="16" s="1"/>
  <c r="A92" i="16" s="1"/>
  <c r="A106" i="16" s="1"/>
  <c r="A120" i="16" s="1"/>
  <c r="A134" i="16" s="1"/>
  <c r="A148" i="16" s="1"/>
  <c r="A162" i="16" s="1"/>
  <c r="A176" i="16" s="1"/>
  <c r="A190" i="16" s="1"/>
  <c r="A204" i="16" s="1"/>
  <c r="A218" i="16" s="1"/>
  <c r="A232" i="16" s="1"/>
  <c r="A246" i="16" s="1"/>
  <c r="A260" i="16" s="1"/>
  <c r="A274" i="16" s="1"/>
  <c r="A288" i="16" s="1"/>
  <c r="A302" i="16" s="1"/>
  <c r="A316" i="16" s="1"/>
  <c r="A330" i="16" s="1"/>
  <c r="A344" i="16" s="1"/>
  <c r="A358" i="16" s="1"/>
  <c r="A372" i="16" s="1"/>
  <c r="A386" i="16" s="1"/>
  <c r="A400" i="16" s="1"/>
  <c r="A414" i="16" s="1"/>
  <c r="A428" i="16" s="1"/>
  <c r="A442" i="16" s="1"/>
  <c r="A456" i="16" s="1"/>
  <c r="A470" i="16" s="1"/>
  <c r="A484" i="16" s="1"/>
  <c r="A498" i="16" s="1"/>
  <c r="A512" i="16" s="1"/>
  <c r="A526" i="16" s="1"/>
  <c r="A540" i="16" s="1"/>
  <c r="A554" i="16" s="1"/>
  <c r="A568" i="16" s="1"/>
  <c r="A582" i="16" s="1"/>
  <c r="A596" i="16" s="1"/>
  <c r="A610" i="16" s="1"/>
  <c r="A624" i="16" s="1"/>
  <c r="A638" i="16" s="1"/>
  <c r="A652" i="16" s="1"/>
  <c r="A666" i="16" s="1"/>
  <c r="A680" i="16" s="1"/>
  <c r="A694" i="16" s="1"/>
  <c r="E15" i="35" l="1"/>
  <c r="C15" i="32"/>
  <c r="J15" i="33"/>
  <c r="J15" i="32"/>
  <c r="C15" i="33"/>
  <c r="H15" i="32"/>
  <c r="D15" i="32"/>
  <c r="E15" i="33"/>
  <c r="J15" i="35"/>
  <c r="F15" i="35"/>
  <c r="G15" i="32"/>
  <c r="H15" i="35"/>
  <c r="I15" i="32"/>
  <c r="H15" i="33"/>
  <c r="I15" i="35"/>
  <c r="G15" i="35"/>
  <c r="D15" i="33"/>
  <c r="F15" i="32"/>
  <c r="I15" i="33"/>
  <c r="G15" i="33"/>
  <c r="I25" i="1"/>
  <c r="B16" i="2"/>
  <c r="L16" i="2" s="1"/>
  <c r="B16" i="35"/>
  <c r="B16" i="34"/>
  <c r="B16" i="33"/>
  <c r="L16" i="33" s="1"/>
  <c r="H16" i="33" s="1"/>
  <c r="B16" i="31"/>
  <c r="L16" i="31" s="1"/>
  <c r="F16" i="31" s="1"/>
  <c r="B16" i="32"/>
  <c r="L16" i="32" s="1"/>
  <c r="G16" i="32" s="1"/>
  <c r="C15" i="34"/>
  <c r="J15" i="34"/>
  <c r="I15" i="34"/>
  <c r="H15" i="34"/>
  <c r="G15" i="34"/>
  <c r="F15" i="34"/>
  <c r="E15" i="34"/>
  <c r="D15" i="34"/>
  <c r="C15" i="31"/>
  <c r="H15" i="31"/>
  <c r="J15" i="31"/>
  <c r="I15" i="31"/>
  <c r="G15" i="31"/>
  <c r="F15" i="31"/>
  <c r="D15" i="31"/>
  <c r="E15" i="31"/>
  <c r="D15" i="2"/>
  <c r="E15" i="2"/>
  <c r="J15" i="2"/>
  <c r="F15" i="2"/>
  <c r="C15" i="2"/>
  <c r="H15" i="2"/>
  <c r="G15" i="2"/>
  <c r="A19" i="1"/>
  <c r="D16" i="33" l="1"/>
  <c r="C16" i="33"/>
  <c r="H16" i="32"/>
  <c r="D16" i="32"/>
  <c r="I16" i="32"/>
  <c r="C16" i="32"/>
  <c r="F16" i="32"/>
  <c r="E16" i="32"/>
  <c r="J16" i="32"/>
  <c r="D16" i="31"/>
  <c r="E16" i="31"/>
  <c r="G16" i="31"/>
  <c r="I16" i="31"/>
  <c r="J16" i="31"/>
  <c r="H16" i="31"/>
  <c r="C16" i="31"/>
  <c r="E16" i="33"/>
  <c r="F16" i="33"/>
  <c r="J16" i="33"/>
  <c r="I16" i="33"/>
  <c r="G16" i="33"/>
  <c r="B17" i="35"/>
  <c r="B17" i="31"/>
  <c r="L17" i="31" s="1"/>
  <c r="B17" i="32"/>
  <c r="L17" i="32" s="1"/>
  <c r="B17" i="34"/>
  <c r="B17" i="33"/>
  <c r="L17" i="33" s="1"/>
  <c r="B17" i="2"/>
  <c r="L17" i="2" s="1"/>
  <c r="L16" i="34"/>
  <c r="L16" i="35"/>
  <c r="J16" i="2"/>
  <c r="I16" i="2"/>
  <c r="E16" i="2"/>
  <c r="F16" i="2"/>
  <c r="D16" i="2"/>
  <c r="H16" i="2"/>
  <c r="G16" i="2"/>
  <c r="C16" i="2"/>
  <c r="I94" i="1"/>
  <c r="A20" i="1"/>
  <c r="F16" i="35" l="1"/>
  <c r="E16" i="35"/>
  <c r="D16" i="35"/>
  <c r="H16" i="35"/>
  <c r="I16" i="35"/>
  <c r="C16" i="35"/>
  <c r="J16" i="35"/>
  <c r="G16" i="35"/>
  <c r="B18" i="35"/>
  <c r="B18" i="31"/>
  <c r="L18" i="31" s="1"/>
  <c r="B18" i="32"/>
  <c r="L18" i="32" s="1"/>
  <c r="B18" i="34"/>
  <c r="B18" i="33"/>
  <c r="L18" i="33" s="1"/>
  <c r="H17" i="33"/>
  <c r="J17" i="33"/>
  <c r="E17" i="33"/>
  <c r="D17" i="33"/>
  <c r="G17" i="33"/>
  <c r="I17" i="33"/>
  <c r="F17" i="33"/>
  <c r="C17" i="33"/>
  <c r="L17" i="34"/>
  <c r="C17" i="34" s="1"/>
  <c r="J17" i="32"/>
  <c r="I17" i="32"/>
  <c r="H17" i="32"/>
  <c r="G17" i="32"/>
  <c r="D17" i="32"/>
  <c r="F17" i="32"/>
  <c r="E17" i="32"/>
  <c r="C17" i="32"/>
  <c r="E16" i="34"/>
  <c r="D16" i="34"/>
  <c r="C16" i="34"/>
  <c r="J16" i="34"/>
  <c r="I16" i="34"/>
  <c r="G16" i="34"/>
  <c r="H16" i="34"/>
  <c r="F16" i="34"/>
  <c r="J17" i="31"/>
  <c r="C17" i="31"/>
  <c r="D17" i="31"/>
  <c r="G17" i="31"/>
  <c r="H17" i="31"/>
  <c r="F17" i="31"/>
  <c r="I17" i="31"/>
  <c r="E17" i="31"/>
  <c r="L17" i="35"/>
  <c r="B18" i="2"/>
  <c r="L18" i="2" s="1"/>
  <c r="J18" i="2" s="1"/>
  <c r="I17" i="2"/>
  <c r="E17" i="2"/>
  <c r="J17" i="2"/>
  <c r="H17" i="2"/>
  <c r="F17" i="2"/>
  <c r="G17" i="2"/>
  <c r="C17" i="2"/>
  <c r="D17" i="2"/>
  <c r="A21" i="1"/>
  <c r="I69" i="1"/>
  <c r="L18" i="34" l="1"/>
  <c r="D18" i="33"/>
  <c r="F18" i="33"/>
  <c r="G18" i="33"/>
  <c r="J18" i="33"/>
  <c r="E18" i="33"/>
  <c r="I18" i="33"/>
  <c r="C18" i="33"/>
  <c r="H18" i="33"/>
  <c r="J18" i="32"/>
  <c r="E18" i="32"/>
  <c r="F18" i="32"/>
  <c r="H18" i="32"/>
  <c r="G18" i="32"/>
  <c r="I18" i="32"/>
  <c r="D18" i="32"/>
  <c r="C18" i="32"/>
  <c r="G18" i="31"/>
  <c r="J18" i="31"/>
  <c r="H18" i="31"/>
  <c r="E18" i="31"/>
  <c r="D18" i="31"/>
  <c r="I18" i="31"/>
  <c r="C18" i="31"/>
  <c r="F18" i="31"/>
  <c r="L18" i="35"/>
  <c r="B19" i="35"/>
  <c r="B19" i="32"/>
  <c r="L19" i="32" s="1"/>
  <c r="B19" i="34"/>
  <c r="B19" i="33"/>
  <c r="L19" i="33" s="1"/>
  <c r="B19" i="31"/>
  <c r="L19" i="31" s="1"/>
  <c r="F17" i="35"/>
  <c r="E17" i="35"/>
  <c r="D17" i="35"/>
  <c r="C17" i="35"/>
  <c r="H17" i="35"/>
  <c r="I17" i="35"/>
  <c r="G17" i="35"/>
  <c r="J17" i="35"/>
  <c r="J17" i="34"/>
  <c r="I17" i="34"/>
  <c r="H17" i="34"/>
  <c r="G17" i="34"/>
  <c r="F17" i="34"/>
  <c r="E17" i="34"/>
  <c r="D17" i="34"/>
  <c r="I18" i="2"/>
  <c r="G18" i="2"/>
  <c r="H18" i="2"/>
  <c r="E18" i="2"/>
  <c r="D18" i="2"/>
  <c r="C18" i="2"/>
  <c r="B19" i="2"/>
  <c r="L19" i="2" s="1"/>
  <c r="F18" i="2"/>
  <c r="I17" i="1"/>
  <c r="A22" i="1"/>
  <c r="I19" i="31" l="1"/>
  <c r="H19" i="31"/>
  <c r="F19" i="31"/>
  <c r="C19" i="31"/>
  <c r="G19" i="31"/>
  <c r="D19" i="31"/>
  <c r="J19" i="31"/>
  <c r="E19" i="31"/>
  <c r="I19" i="33"/>
  <c r="H19" i="33"/>
  <c r="J19" i="33"/>
  <c r="G19" i="33"/>
  <c r="C19" i="33"/>
  <c r="F19" i="33"/>
  <c r="E19" i="33"/>
  <c r="D19" i="33"/>
  <c r="L19" i="34"/>
  <c r="B20" i="34"/>
  <c r="B20" i="33"/>
  <c r="L20" i="33" s="1"/>
  <c r="B20" i="31"/>
  <c r="L20" i="31" s="1"/>
  <c r="B20" i="32"/>
  <c r="L20" i="32" s="1"/>
  <c r="F18" i="35"/>
  <c r="E18" i="35"/>
  <c r="D18" i="35"/>
  <c r="C18" i="35"/>
  <c r="J18" i="35"/>
  <c r="I18" i="35"/>
  <c r="H18" i="35"/>
  <c r="G18" i="35"/>
  <c r="L19" i="35"/>
  <c r="J19" i="32"/>
  <c r="I19" i="32"/>
  <c r="F19" i="32"/>
  <c r="H19" i="32"/>
  <c r="E19" i="32"/>
  <c r="G19" i="32"/>
  <c r="C19" i="32"/>
  <c r="D19" i="32"/>
  <c r="E18" i="34"/>
  <c r="D18" i="34"/>
  <c r="C18" i="34"/>
  <c r="J18" i="34"/>
  <c r="I18" i="34"/>
  <c r="H18" i="34"/>
  <c r="G18" i="34"/>
  <c r="F18" i="34"/>
  <c r="B20" i="2"/>
  <c r="L20" i="2" s="1"/>
  <c r="D19" i="2"/>
  <c r="I19" i="2"/>
  <c r="C19" i="2"/>
  <c r="E19" i="2"/>
  <c r="J19" i="2"/>
  <c r="F19" i="2"/>
  <c r="H19" i="2"/>
  <c r="G19" i="2"/>
  <c r="I28" i="1"/>
  <c r="A23" i="1"/>
  <c r="G19" i="35" l="1"/>
  <c r="H19" i="35"/>
  <c r="E19" i="35"/>
  <c r="C19" i="35"/>
  <c r="I19" i="35"/>
  <c r="F19" i="35"/>
  <c r="J19" i="35"/>
  <c r="D19" i="35"/>
  <c r="E19" i="34"/>
  <c r="D19" i="34"/>
  <c r="C19" i="34"/>
  <c r="J19" i="34"/>
  <c r="I19" i="34"/>
  <c r="H19" i="34"/>
  <c r="F19" i="34"/>
  <c r="G19" i="34"/>
  <c r="D20" i="32"/>
  <c r="J20" i="32"/>
  <c r="I20" i="32"/>
  <c r="H20" i="32"/>
  <c r="C20" i="32"/>
  <c r="G20" i="32"/>
  <c r="F20" i="32"/>
  <c r="E20" i="32"/>
  <c r="I20" i="31"/>
  <c r="G20" i="31"/>
  <c r="D20" i="31"/>
  <c r="H20" i="31"/>
  <c r="C20" i="31"/>
  <c r="F20" i="31"/>
  <c r="J20" i="31"/>
  <c r="E20" i="31"/>
  <c r="B21" i="31"/>
  <c r="L21" i="31" s="1"/>
  <c r="B21" i="33"/>
  <c r="L21" i="33" s="1"/>
  <c r="B21" i="34"/>
  <c r="B21" i="32"/>
  <c r="L21" i="32" s="1"/>
  <c r="G20" i="33"/>
  <c r="D20" i="33"/>
  <c r="C20" i="33"/>
  <c r="J20" i="33"/>
  <c r="E20" i="33"/>
  <c r="F20" i="33"/>
  <c r="I20" i="33"/>
  <c r="H20" i="33"/>
  <c r="L20" i="34"/>
  <c r="L20" i="35"/>
  <c r="J20" i="2"/>
  <c r="I20" i="2"/>
  <c r="F20" i="2"/>
  <c r="C20" i="2"/>
  <c r="D20" i="2"/>
  <c r="E20" i="2"/>
  <c r="G20" i="2"/>
  <c r="H20" i="2"/>
  <c r="B21" i="2"/>
  <c r="L21" i="2" s="1"/>
  <c r="I56" i="1"/>
  <c r="A24" i="1"/>
  <c r="J20" i="35" l="1"/>
  <c r="H20" i="35"/>
  <c r="F20" i="35"/>
  <c r="I20" i="35"/>
  <c r="G20" i="35"/>
  <c r="C20" i="35"/>
  <c r="E20" i="35"/>
  <c r="D20" i="35"/>
  <c r="E21" i="31"/>
  <c r="J21" i="31"/>
  <c r="H21" i="31"/>
  <c r="D21" i="31"/>
  <c r="G21" i="31"/>
  <c r="I21" i="31"/>
  <c r="C21" i="31"/>
  <c r="F21" i="31"/>
  <c r="B22" i="33"/>
  <c r="L22" i="33" s="1"/>
  <c r="B22" i="34"/>
  <c r="B22" i="31"/>
  <c r="L22" i="31" s="1"/>
  <c r="B22" i="32"/>
  <c r="L22" i="32" s="1"/>
  <c r="L21" i="35"/>
  <c r="J21" i="33"/>
  <c r="C21" i="33"/>
  <c r="E21" i="33"/>
  <c r="D21" i="33"/>
  <c r="I21" i="33"/>
  <c r="H21" i="33"/>
  <c r="G21" i="33"/>
  <c r="F21" i="33"/>
  <c r="J20" i="34"/>
  <c r="E20" i="34"/>
  <c r="I20" i="34"/>
  <c r="D20" i="34"/>
  <c r="G20" i="34"/>
  <c r="H20" i="34"/>
  <c r="F20" i="34"/>
  <c r="C20" i="34"/>
  <c r="E21" i="32"/>
  <c r="I21" i="32"/>
  <c r="G21" i="32"/>
  <c r="H21" i="32"/>
  <c r="C21" i="32"/>
  <c r="F21" i="32"/>
  <c r="J21" i="32"/>
  <c r="D21" i="32"/>
  <c r="L21" i="34"/>
  <c r="D21" i="2"/>
  <c r="J21" i="2"/>
  <c r="E21" i="2"/>
  <c r="H21" i="2"/>
  <c r="F21" i="2"/>
  <c r="I21" i="2"/>
  <c r="G21" i="2"/>
  <c r="C21" i="2"/>
  <c r="B22" i="2"/>
  <c r="L22" i="2" s="1"/>
  <c r="I26" i="1"/>
  <c r="A25" i="1"/>
  <c r="I21" i="35" l="1"/>
  <c r="H21" i="35"/>
  <c r="G21" i="35"/>
  <c r="J21" i="35"/>
  <c r="C21" i="35"/>
  <c r="F21" i="35"/>
  <c r="E21" i="35"/>
  <c r="D21" i="35"/>
  <c r="H22" i="33"/>
  <c r="J22" i="33"/>
  <c r="F22" i="33"/>
  <c r="D22" i="33"/>
  <c r="G22" i="33"/>
  <c r="I22" i="33"/>
  <c r="E22" i="33"/>
  <c r="C22" i="33"/>
  <c r="L22" i="35"/>
  <c r="J21" i="34"/>
  <c r="H21" i="34"/>
  <c r="I21" i="34"/>
  <c r="G21" i="34"/>
  <c r="E21" i="34"/>
  <c r="D21" i="34"/>
  <c r="C21" i="34"/>
  <c r="F21" i="34"/>
  <c r="D22" i="32"/>
  <c r="C22" i="32"/>
  <c r="J22" i="32"/>
  <c r="H22" i="32"/>
  <c r="G22" i="32"/>
  <c r="F22" i="32"/>
  <c r="I22" i="32"/>
  <c r="E22" i="32"/>
  <c r="L22" i="34"/>
  <c r="B23" i="34"/>
  <c r="B23" i="33"/>
  <c r="L23" i="33" s="1"/>
  <c r="B23" i="31"/>
  <c r="L23" i="31" s="1"/>
  <c r="B23" i="32"/>
  <c r="L23" i="32" s="1"/>
  <c r="H22" i="31"/>
  <c r="F22" i="31"/>
  <c r="E22" i="31"/>
  <c r="J22" i="31"/>
  <c r="G22" i="31"/>
  <c r="C22" i="31"/>
  <c r="D22" i="31"/>
  <c r="I22" i="31"/>
  <c r="B23" i="2"/>
  <c r="L23" i="2" s="1"/>
  <c r="H22" i="2"/>
  <c r="G22" i="2"/>
  <c r="D22" i="2"/>
  <c r="E22" i="2"/>
  <c r="C22" i="2"/>
  <c r="I22" i="2"/>
  <c r="F22" i="2"/>
  <c r="J22" i="2"/>
  <c r="I51" i="1"/>
  <c r="A26" i="1"/>
  <c r="I22" i="35" l="1"/>
  <c r="J22" i="35"/>
  <c r="H22" i="35"/>
  <c r="G22" i="35"/>
  <c r="F22" i="35"/>
  <c r="E22" i="35"/>
  <c r="D22" i="35"/>
  <c r="C22" i="35"/>
  <c r="I22" i="34"/>
  <c r="H22" i="34"/>
  <c r="G22" i="34"/>
  <c r="F22" i="34"/>
  <c r="E22" i="34"/>
  <c r="C22" i="34"/>
  <c r="D22" i="34"/>
  <c r="J22" i="34"/>
  <c r="L23" i="35"/>
  <c r="D23" i="32"/>
  <c r="E23" i="32"/>
  <c r="C23" i="32"/>
  <c r="J23" i="32"/>
  <c r="I23" i="32"/>
  <c r="F23" i="32"/>
  <c r="G23" i="32"/>
  <c r="H23" i="32"/>
  <c r="B24" i="32"/>
  <c r="B24" i="34"/>
  <c r="B24" i="31"/>
  <c r="L24" i="31" s="1"/>
  <c r="B24" i="33"/>
  <c r="L24" i="33" s="1"/>
  <c r="C23" i="31"/>
  <c r="I23" i="31"/>
  <c r="H23" i="31"/>
  <c r="F23" i="31"/>
  <c r="J23" i="31"/>
  <c r="E23" i="31"/>
  <c r="D23" i="31"/>
  <c r="G23" i="31"/>
  <c r="G23" i="33"/>
  <c r="C23" i="33"/>
  <c r="D23" i="33"/>
  <c r="J23" i="33"/>
  <c r="F23" i="33"/>
  <c r="E23" i="33"/>
  <c r="I23" i="33"/>
  <c r="H23" i="33"/>
  <c r="L23" i="34"/>
  <c r="B24" i="2"/>
  <c r="D23" i="2"/>
  <c r="I23" i="2"/>
  <c r="F23" i="2"/>
  <c r="C23" i="2"/>
  <c r="E23" i="2"/>
  <c r="J23" i="2"/>
  <c r="G23" i="2"/>
  <c r="H23" i="2"/>
  <c r="I52" i="1"/>
  <c r="A27" i="1"/>
  <c r="C23" i="35" l="1"/>
  <c r="J23" i="35"/>
  <c r="I23" i="35"/>
  <c r="D23" i="35"/>
  <c r="E23" i="35"/>
  <c r="H23" i="35"/>
  <c r="G23" i="35"/>
  <c r="F23" i="35"/>
  <c r="C24" i="33"/>
  <c r="I24" i="33"/>
  <c r="H24" i="33"/>
  <c r="G24" i="33"/>
  <c r="J24" i="33"/>
  <c r="F24" i="33"/>
  <c r="D24" i="33"/>
  <c r="C24" i="31"/>
  <c r="H24" i="31"/>
  <c r="J24" i="31"/>
  <c r="I24" i="31"/>
  <c r="G24" i="31"/>
  <c r="F24" i="31"/>
  <c r="D24" i="31"/>
  <c r="L24" i="34"/>
  <c r="L24" i="32"/>
  <c r="D23" i="34"/>
  <c r="C23" i="34"/>
  <c r="J23" i="34"/>
  <c r="I23" i="34"/>
  <c r="H23" i="34"/>
  <c r="G23" i="34"/>
  <c r="F23" i="34"/>
  <c r="E23" i="34"/>
  <c r="L24" i="35"/>
  <c r="B25" i="32"/>
  <c r="L25" i="32" s="1"/>
  <c r="B25" i="34"/>
  <c r="B25" i="33"/>
  <c r="L25" i="33" s="1"/>
  <c r="B25" i="31"/>
  <c r="L25" i="31" s="1"/>
  <c r="L24" i="2"/>
  <c r="B25" i="2"/>
  <c r="I66" i="1"/>
  <c r="A28" i="1"/>
  <c r="J24" i="35" l="1"/>
  <c r="F24" i="35"/>
  <c r="E24" i="35"/>
  <c r="I24" i="35"/>
  <c r="H24" i="35"/>
  <c r="G24" i="35"/>
  <c r="D24" i="35"/>
  <c r="C24" i="35"/>
  <c r="L25" i="35"/>
  <c r="E25" i="31"/>
  <c r="D25" i="31"/>
  <c r="F25" i="31"/>
  <c r="C25" i="31"/>
  <c r="G25" i="31"/>
  <c r="H25" i="31"/>
  <c r="I25" i="31"/>
  <c r="J25" i="31"/>
  <c r="D25" i="32"/>
  <c r="H25" i="32"/>
  <c r="C25" i="32"/>
  <c r="I25" i="32"/>
  <c r="J25" i="32"/>
  <c r="G25" i="32"/>
  <c r="F25" i="32"/>
  <c r="E25" i="32"/>
  <c r="G24" i="34"/>
  <c r="J24" i="34"/>
  <c r="H24" i="34"/>
  <c r="F24" i="34"/>
  <c r="I24" i="34"/>
  <c r="C24" i="34"/>
  <c r="D24" i="34"/>
  <c r="B26" i="33"/>
  <c r="L26" i="33" s="1"/>
  <c r="B26" i="31"/>
  <c r="L26" i="31" s="1"/>
  <c r="B26" i="34"/>
  <c r="B26" i="32"/>
  <c r="L26" i="32" s="1"/>
  <c r="E25" i="33"/>
  <c r="J25" i="33"/>
  <c r="F25" i="33"/>
  <c r="C25" i="33"/>
  <c r="H25" i="33"/>
  <c r="G25" i="33"/>
  <c r="I25" i="33"/>
  <c r="D25" i="33"/>
  <c r="C24" i="32"/>
  <c r="H24" i="32"/>
  <c r="G24" i="32"/>
  <c r="D24" i="32"/>
  <c r="F24" i="32"/>
  <c r="J24" i="32"/>
  <c r="I24" i="32"/>
  <c r="L25" i="34"/>
  <c r="B26" i="2"/>
  <c r="L25" i="2"/>
  <c r="J24" i="2"/>
  <c r="C24" i="2"/>
  <c r="G24" i="2"/>
  <c r="H24" i="2"/>
  <c r="I24" i="2"/>
  <c r="D24" i="2"/>
  <c r="F24" i="2"/>
  <c r="I78" i="1"/>
  <c r="A29" i="1"/>
  <c r="E25" i="35" l="1"/>
  <c r="D25" i="35"/>
  <c r="C25" i="35"/>
  <c r="G25" i="35"/>
  <c r="F25" i="35"/>
  <c r="J25" i="35"/>
  <c r="I25" i="35"/>
  <c r="H25" i="35"/>
  <c r="E26" i="33"/>
  <c r="C26" i="33"/>
  <c r="D26" i="33"/>
  <c r="F26" i="33"/>
  <c r="J26" i="33"/>
  <c r="I26" i="33"/>
  <c r="H26" i="33"/>
  <c r="G26" i="33"/>
  <c r="L26" i="35"/>
  <c r="J25" i="34"/>
  <c r="C25" i="34"/>
  <c r="F25" i="34"/>
  <c r="I25" i="34"/>
  <c r="E25" i="34"/>
  <c r="H25" i="34"/>
  <c r="D25" i="34"/>
  <c r="G25" i="34"/>
  <c r="D26" i="32"/>
  <c r="E26" i="32"/>
  <c r="H26" i="32"/>
  <c r="C26" i="32"/>
  <c r="F26" i="32"/>
  <c r="G26" i="32"/>
  <c r="I26" i="32"/>
  <c r="J26" i="32"/>
  <c r="J26" i="31"/>
  <c r="E26" i="31"/>
  <c r="F26" i="31"/>
  <c r="D26" i="31"/>
  <c r="G26" i="31"/>
  <c r="H26" i="31"/>
  <c r="I26" i="31"/>
  <c r="C26" i="31"/>
  <c r="B27" i="34"/>
  <c r="B27" i="33"/>
  <c r="L27" i="33" s="1"/>
  <c r="B27" i="31"/>
  <c r="L27" i="31" s="1"/>
  <c r="B27" i="32"/>
  <c r="L27" i="32" s="1"/>
  <c r="L26" i="34"/>
  <c r="C25" i="2"/>
  <c r="G25" i="2"/>
  <c r="H25" i="2"/>
  <c r="F25" i="2"/>
  <c r="E25" i="2"/>
  <c r="I25" i="2"/>
  <c r="J25" i="2"/>
  <c r="D25" i="2"/>
  <c r="L26" i="2"/>
  <c r="B27" i="2"/>
  <c r="I54" i="1"/>
  <c r="A30" i="1"/>
  <c r="C26" i="35" l="1"/>
  <c r="I26" i="35"/>
  <c r="H26" i="35"/>
  <c r="E26" i="35"/>
  <c r="J26" i="35"/>
  <c r="F26" i="35"/>
  <c r="D26" i="35"/>
  <c r="G26" i="35"/>
  <c r="G27" i="31"/>
  <c r="C27" i="31"/>
  <c r="J27" i="31"/>
  <c r="D27" i="31"/>
  <c r="F27" i="31"/>
  <c r="E27" i="31"/>
  <c r="H27" i="31"/>
  <c r="I27" i="31"/>
  <c r="L27" i="34"/>
  <c r="G27" i="32"/>
  <c r="J27" i="32"/>
  <c r="C27" i="32"/>
  <c r="F27" i="32"/>
  <c r="D27" i="32"/>
  <c r="I27" i="32"/>
  <c r="H27" i="32"/>
  <c r="E27" i="32"/>
  <c r="L27" i="35"/>
  <c r="C27" i="33"/>
  <c r="G27" i="33"/>
  <c r="F27" i="33"/>
  <c r="E27" i="33"/>
  <c r="H27" i="33"/>
  <c r="J27" i="33"/>
  <c r="I27" i="33"/>
  <c r="D27" i="33"/>
  <c r="B28" i="34"/>
  <c r="B28" i="33"/>
  <c r="L28" i="33" s="1"/>
  <c r="B28" i="31"/>
  <c r="L28" i="31" s="1"/>
  <c r="B28" i="32"/>
  <c r="F26" i="34"/>
  <c r="E26" i="34"/>
  <c r="D26" i="34"/>
  <c r="C26" i="34"/>
  <c r="J26" i="34"/>
  <c r="I26" i="34"/>
  <c r="H26" i="34"/>
  <c r="G26" i="34"/>
  <c r="B28" i="2"/>
  <c r="L27" i="2"/>
  <c r="F26" i="2"/>
  <c r="E26" i="2"/>
  <c r="G26" i="2"/>
  <c r="H26" i="2"/>
  <c r="I26" i="2"/>
  <c r="J26" i="2"/>
  <c r="D26" i="2"/>
  <c r="C26" i="2"/>
  <c r="I83" i="1"/>
  <c r="A31" i="1"/>
  <c r="G27" i="35" l="1"/>
  <c r="E27" i="35"/>
  <c r="D27" i="35"/>
  <c r="C27" i="35"/>
  <c r="F27" i="35"/>
  <c r="I27" i="35"/>
  <c r="H27" i="35"/>
  <c r="J27" i="35"/>
  <c r="L28" i="35"/>
  <c r="B29" i="34"/>
  <c r="B29" i="33"/>
  <c r="B29" i="31"/>
  <c r="L29" i="31" s="1"/>
  <c r="B29" i="32"/>
  <c r="L29" i="32" s="1"/>
  <c r="L28" i="32"/>
  <c r="L28" i="34"/>
  <c r="F28" i="31"/>
  <c r="E28" i="31"/>
  <c r="D28" i="31"/>
  <c r="G28" i="31"/>
  <c r="H28" i="31"/>
  <c r="I28" i="31"/>
  <c r="J28" i="31"/>
  <c r="C28" i="31"/>
  <c r="J28" i="33"/>
  <c r="D28" i="33"/>
  <c r="F28" i="33"/>
  <c r="H28" i="33"/>
  <c r="C28" i="33"/>
  <c r="E28" i="33"/>
  <c r="I28" i="33"/>
  <c r="G28" i="33"/>
  <c r="I27" i="34"/>
  <c r="H27" i="34"/>
  <c r="G27" i="34"/>
  <c r="F27" i="34"/>
  <c r="E27" i="34"/>
  <c r="C27" i="34"/>
  <c r="D27" i="34"/>
  <c r="J27" i="34"/>
  <c r="D27" i="2"/>
  <c r="F27" i="2"/>
  <c r="G27" i="2"/>
  <c r="E27" i="2"/>
  <c r="C27" i="2"/>
  <c r="I27" i="2"/>
  <c r="H27" i="2"/>
  <c r="J27" i="2"/>
  <c r="L28" i="2"/>
  <c r="B29" i="2"/>
  <c r="A32" i="1"/>
  <c r="I19" i="1"/>
  <c r="E28" i="35" l="1"/>
  <c r="D28" i="35"/>
  <c r="C28" i="35"/>
  <c r="F28" i="35"/>
  <c r="H28" i="35"/>
  <c r="J28" i="35"/>
  <c r="I28" i="35"/>
  <c r="G28" i="35"/>
  <c r="H29" i="32"/>
  <c r="D29" i="32"/>
  <c r="G29" i="32"/>
  <c r="E29" i="32"/>
  <c r="I29" i="32"/>
  <c r="C29" i="32"/>
  <c r="J29" i="32"/>
  <c r="F29" i="32"/>
  <c r="J29" i="31"/>
  <c r="I29" i="31"/>
  <c r="H29" i="31"/>
  <c r="G29" i="31"/>
  <c r="F29" i="31"/>
  <c r="E29" i="31"/>
  <c r="D29" i="31"/>
  <c r="C29" i="31"/>
  <c r="L29" i="33"/>
  <c r="B30" i="33"/>
  <c r="L30" i="33" s="1"/>
  <c r="B30" i="31"/>
  <c r="L30" i="31" s="1"/>
  <c r="B30" i="32"/>
  <c r="L30" i="32" s="1"/>
  <c r="B30" i="34"/>
  <c r="D28" i="32"/>
  <c r="I28" i="32"/>
  <c r="J28" i="32"/>
  <c r="E28" i="32"/>
  <c r="H28" i="32"/>
  <c r="F28" i="32"/>
  <c r="G28" i="32"/>
  <c r="C28" i="32"/>
  <c r="L29" i="34"/>
  <c r="L29" i="35"/>
  <c r="H28" i="34"/>
  <c r="G28" i="34"/>
  <c r="I28" i="34"/>
  <c r="F28" i="34"/>
  <c r="E28" i="34"/>
  <c r="D28" i="34"/>
  <c r="C28" i="34"/>
  <c r="J28" i="34"/>
  <c r="L29" i="2"/>
  <c r="D28" i="2"/>
  <c r="I28" i="2"/>
  <c r="E28" i="2"/>
  <c r="C28" i="2"/>
  <c r="H28" i="2"/>
  <c r="F28" i="2"/>
  <c r="J28" i="2"/>
  <c r="G28" i="2"/>
  <c r="B30" i="2"/>
  <c r="I75" i="1"/>
  <c r="A33" i="1"/>
  <c r="I29" i="35" l="1"/>
  <c r="F29" i="35"/>
  <c r="D29" i="35"/>
  <c r="H29" i="35"/>
  <c r="G29" i="35"/>
  <c r="E29" i="35"/>
  <c r="J29" i="35"/>
  <c r="C29" i="35"/>
  <c r="B31" i="33"/>
  <c r="L31" i="33" s="1"/>
  <c r="B31" i="32"/>
  <c r="L31" i="32" s="1"/>
  <c r="B31" i="34"/>
  <c r="B31" i="31"/>
  <c r="L31" i="31" s="1"/>
  <c r="G29" i="34"/>
  <c r="E29" i="34"/>
  <c r="D29" i="34"/>
  <c r="C29" i="34"/>
  <c r="J29" i="34"/>
  <c r="I29" i="34"/>
  <c r="H29" i="34"/>
  <c r="F29" i="34"/>
  <c r="L30" i="34"/>
  <c r="E30" i="32"/>
  <c r="C30" i="32"/>
  <c r="J30" i="32"/>
  <c r="I30" i="32"/>
  <c r="G30" i="32"/>
  <c r="H30" i="32"/>
  <c r="F30" i="32"/>
  <c r="D30" i="32"/>
  <c r="C30" i="31"/>
  <c r="E30" i="31"/>
  <c r="J30" i="31"/>
  <c r="D30" i="31"/>
  <c r="F30" i="31"/>
  <c r="H30" i="31"/>
  <c r="I30" i="31"/>
  <c r="G30" i="31"/>
  <c r="C30" i="33"/>
  <c r="D30" i="33"/>
  <c r="E30" i="33"/>
  <c r="I30" i="33"/>
  <c r="G30" i="33"/>
  <c r="J30" i="33"/>
  <c r="H30" i="33"/>
  <c r="F30" i="33"/>
  <c r="L30" i="35"/>
  <c r="C29" i="33"/>
  <c r="D29" i="33"/>
  <c r="H29" i="33"/>
  <c r="G29" i="33"/>
  <c r="F29" i="33"/>
  <c r="J29" i="33"/>
  <c r="I29" i="33"/>
  <c r="E29" i="33"/>
  <c r="B31" i="2"/>
  <c r="L30" i="2"/>
  <c r="J29" i="2"/>
  <c r="C29" i="2"/>
  <c r="I29" i="2"/>
  <c r="G29" i="2"/>
  <c r="E29" i="2"/>
  <c r="H29" i="2"/>
  <c r="F29" i="2"/>
  <c r="D29" i="2"/>
  <c r="I85" i="1"/>
  <c r="A34" i="1"/>
  <c r="G30" i="35" l="1"/>
  <c r="F30" i="35"/>
  <c r="E30" i="35"/>
  <c r="I30" i="35"/>
  <c r="J30" i="35"/>
  <c r="H30" i="35"/>
  <c r="D30" i="35"/>
  <c r="C30" i="35"/>
  <c r="J30" i="34"/>
  <c r="I30" i="34"/>
  <c r="H30" i="34"/>
  <c r="G30" i="34"/>
  <c r="F30" i="34"/>
  <c r="E30" i="34"/>
  <c r="D30" i="34"/>
  <c r="C30" i="34"/>
  <c r="B32" i="32"/>
  <c r="L32" i="32" s="1"/>
  <c r="B32" i="34"/>
  <c r="B32" i="33"/>
  <c r="L32" i="33" s="1"/>
  <c r="B32" i="31"/>
  <c r="L32" i="31" s="1"/>
  <c r="F31" i="31"/>
  <c r="D31" i="31"/>
  <c r="C31" i="31"/>
  <c r="I31" i="31"/>
  <c r="J31" i="31"/>
  <c r="H31" i="31"/>
  <c r="E31" i="31"/>
  <c r="G31" i="31"/>
  <c r="L31" i="34"/>
  <c r="H31" i="32"/>
  <c r="G31" i="32"/>
  <c r="F31" i="32"/>
  <c r="C31" i="32"/>
  <c r="E31" i="32"/>
  <c r="D31" i="32"/>
  <c r="J31" i="32"/>
  <c r="I31" i="32"/>
  <c r="F31" i="33"/>
  <c r="E31" i="33"/>
  <c r="D31" i="33"/>
  <c r="H31" i="33"/>
  <c r="G31" i="33"/>
  <c r="C31" i="33"/>
  <c r="J31" i="33"/>
  <c r="I31" i="33"/>
  <c r="L31" i="35"/>
  <c r="H30" i="2"/>
  <c r="D30" i="2"/>
  <c r="G30" i="2"/>
  <c r="E30" i="2"/>
  <c r="J30" i="2"/>
  <c r="C30" i="2"/>
  <c r="I30" i="2"/>
  <c r="F30" i="2"/>
  <c r="B32" i="2"/>
  <c r="L31" i="2"/>
  <c r="I68" i="1"/>
  <c r="A35" i="1"/>
  <c r="I31" i="35" l="1"/>
  <c r="H31" i="35"/>
  <c r="G31" i="35"/>
  <c r="F31" i="35"/>
  <c r="J31" i="35"/>
  <c r="C31" i="35"/>
  <c r="E31" i="35"/>
  <c r="D31" i="35"/>
  <c r="B33" i="34"/>
  <c r="B33" i="33"/>
  <c r="L33" i="33" s="1"/>
  <c r="B33" i="31"/>
  <c r="L33" i="31" s="1"/>
  <c r="B33" i="32"/>
  <c r="L33" i="32" s="1"/>
  <c r="D32" i="31"/>
  <c r="I32" i="31"/>
  <c r="C32" i="31"/>
  <c r="J32" i="31"/>
  <c r="H32" i="31"/>
  <c r="G32" i="31"/>
  <c r="F32" i="31"/>
  <c r="E32" i="31"/>
  <c r="C32" i="33"/>
  <c r="I32" i="33"/>
  <c r="H32" i="33"/>
  <c r="G32" i="33"/>
  <c r="J32" i="33"/>
  <c r="D32" i="33"/>
  <c r="F32" i="33"/>
  <c r="E32" i="33"/>
  <c r="D31" i="34"/>
  <c r="F31" i="34"/>
  <c r="J31" i="34"/>
  <c r="H31" i="34"/>
  <c r="E31" i="34"/>
  <c r="C31" i="34"/>
  <c r="I31" i="34"/>
  <c r="G31" i="34"/>
  <c r="L32" i="34"/>
  <c r="L32" i="35"/>
  <c r="E32" i="32"/>
  <c r="I32" i="32"/>
  <c r="J32" i="32"/>
  <c r="H32" i="32"/>
  <c r="C32" i="32"/>
  <c r="D32" i="32"/>
  <c r="F32" i="32"/>
  <c r="G32" i="32"/>
  <c r="B33" i="2"/>
  <c r="D31" i="2"/>
  <c r="I31" i="2"/>
  <c r="F31" i="2"/>
  <c r="C31" i="2"/>
  <c r="E31" i="2"/>
  <c r="J31" i="2"/>
  <c r="G31" i="2"/>
  <c r="H31" i="2"/>
  <c r="L32" i="2"/>
  <c r="I22" i="1"/>
  <c r="A36" i="1"/>
  <c r="I32" i="35" l="1"/>
  <c r="H32" i="35"/>
  <c r="G32" i="35"/>
  <c r="C32" i="35"/>
  <c r="E32" i="35"/>
  <c r="D32" i="35"/>
  <c r="J32" i="35"/>
  <c r="F32" i="35"/>
  <c r="B34" i="34"/>
  <c r="B34" i="33"/>
  <c r="L34" i="33" s="1"/>
  <c r="B34" i="31"/>
  <c r="L34" i="31" s="1"/>
  <c r="B34" i="32"/>
  <c r="L34" i="32" s="1"/>
  <c r="E33" i="32"/>
  <c r="D33" i="32"/>
  <c r="J33" i="32"/>
  <c r="H33" i="32"/>
  <c r="C33" i="32"/>
  <c r="I33" i="32"/>
  <c r="G33" i="32"/>
  <c r="F33" i="32"/>
  <c r="I33" i="31"/>
  <c r="G33" i="31"/>
  <c r="H33" i="31"/>
  <c r="F33" i="31"/>
  <c r="D33" i="31"/>
  <c r="E33" i="31"/>
  <c r="C33" i="31"/>
  <c r="J33" i="31"/>
  <c r="F32" i="34"/>
  <c r="E32" i="34"/>
  <c r="H32" i="34"/>
  <c r="D32" i="34"/>
  <c r="C32" i="34"/>
  <c r="J32" i="34"/>
  <c r="G32" i="34"/>
  <c r="I32" i="34"/>
  <c r="L33" i="34"/>
  <c r="C33" i="33"/>
  <c r="G33" i="33"/>
  <c r="I33" i="33"/>
  <c r="E33" i="33"/>
  <c r="D33" i="33"/>
  <c r="F33" i="33"/>
  <c r="H33" i="33"/>
  <c r="J33" i="33"/>
  <c r="L33" i="35"/>
  <c r="I32" i="2"/>
  <c r="F32" i="2"/>
  <c r="J32" i="2"/>
  <c r="E32" i="2"/>
  <c r="D32" i="2"/>
  <c r="C32" i="2"/>
  <c r="H32" i="2"/>
  <c r="G32" i="2"/>
  <c r="L33" i="2"/>
  <c r="B34" i="2"/>
  <c r="A37" i="1"/>
  <c r="I30" i="1"/>
  <c r="J33" i="35" l="1"/>
  <c r="H33" i="35"/>
  <c r="I33" i="35"/>
  <c r="G33" i="35"/>
  <c r="E33" i="35"/>
  <c r="D33" i="35"/>
  <c r="C33" i="35"/>
  <c r="F33" i="35"/>
  <c r="G34" i="33"/>
  <c r="D34" i="33"/>
  <c r="F34" i="33"/>
  <c r="I34" i="33"/>
  <c r="H34" i="33"/>
  <c r="J34" i="33"/>
  <c r="C34" i="33"/>
  <c r="E34" i="33"/>
  <c r="E34" i="31"/>
  <c r="D34" i="31"/>
  <c r="C34" i="31"/>
  <c r="I34" i="31"/>
  <c r="J34" i="31"/>
  <c r="F34" i="31"/>
  <c r="H34" i="31"/>
  <c r="G34" i="31"/>
  <c r="L34" i="34"/>
  <c r="L34" i="35"/>
  <c r="B35" i="33"/>
  <c r="L35" i="33" s="1"/>
  <c r="B35" i="31"/>
  <c r="L35" i="31" s="1"/>
  <c r="B35" i="34"/>
  <c r="B35" i="32"/>
  <c r="L35" i="32" s="1"/>
  <c r="J33" i="34"/>
  <c r="E33" i="34"/>
  <c r="C33" i="34"/>
  <c r="D33" i="34"/>
  <c r="G33" i="34"/>
  <c r="H33" i="34"/>
  <c r="F33" i="34"/>
  <c r="I33" i="34"/>
  <c r="D34" i="32"/>
  <c r="E34" i="32"/>
  <c r="F34" i="32"/>
  <c r="G34" i="32"/>
  <c r="C34" i="32"/>
  <c r="I34" i="32"/>
  <c r="H34" i="32"/>
  <c r="J34" i="32"/>
  <c r="B35" i="2"/>
  <c r="L34" i="2"/>
  <c r="J33" i="2"/>
  <c r="H33" i="2"/>
  <c r="F33" i="2"/>
  <c r="E33" i="2"/>
  <c r="I33" i="2"/>
  <c r="G33" i="2"/>
  <c r="D33" i="2"/>
  <c r="C33" i="2"/>
  <c r="I41" i="1"/>
  <c r="A38" i="1"/>
  <c r="C34" i="35" l="1"/>
  <c r="J34" i="35"/>
  <c r="I34" i="35"/>
  <c r="D34" i="35"/>
  <c r="H34" i="35"/>
  <c r="E34" i="35"/>
  <c r="G34" i="35"/>
  <c r="F34" i="35"/>
  <c r="D35" i="32"/>
  <c r="J35" i="32"/>
  <c r="C35" i="32"/>
  <c r="E35" i="32"/>
  <c r="H35" i="32"/>
  <c r="I35" i="32"/>
  <c r="F35" i="32"/>
  <c r="G35" i="32"/>
  <c r="I35" i="33"/>
  <c r="G35" i="33"/>
  <c r="J35" i="33"/>
  <c r="C35" i="33"/>
  <c r="E35" i="33"/>
  <c r="H35" i="33"/>
  <c r="F35" i="33"/>
  <c r="D35" i="33"/>
  <c r="B36" i="34"/>
  <c r="B36" i="31"/>
  <c r="L36" i="31" s="1"/>
  <c r="B36" i="33"/>
  <c r="L36" i="33" s="1"/>
  <c r="B36" i="32"/>
  <c r="L36" i="32" s="1"/>
  <c r="L35" i="34"/>
  <c r="G35" i="31"/>
  <c r="F35" i="31"/>
  <c r="I35" i="31"/>
  <c r="J35" i="31"/>
  <c r="D35" i="31"/>
  <c r="C35" i="31"/>
  <c r="E35" i="31"/>
  <c r="H35" i="31"/>
  <c r="L35" i="35"/>
  <c r="G34" i="34"/>
  <c r="E34" i="34"/>
  <c r="D34" i="34"/>
  <c r="C34" i="34"/>
  <c r="J34" i="34"/>
  <c r="F34" i="34"/>
  <c r="I34" i="34"/>
  <c r="H34" i="34"/>
  <c r="B36" i="2"/>
  <c r="D34" i="2"/>
  <c r="G34" i="2"/>
  <c r="J34" i="2"/>
  <c r="H34" i="2"/>
  <c r="F34" i="2"/>
  <c r="E34" i="2"/>
  <c r="C34" i="2"/>
  <c r="I34" i="2"/>
  <c r="L35" i="2"/>
  <c r="I102" i="1"/>
  <c r="A39" i="1"/>
  <c r="J35" i="35" l="1"/>
  <c r="F35" i="35"/>
  <c r="E35" i="35"/>
  <c r="H35" i="35"/>
  <c r="D35" i="35"/>
  <c r="C35" i="35"/>
  <c r="I35" i="35"/>
  <c r="G35" i="35"/>
  <c r="F36" i="33"/>
  <c r="H36" i="33"/>
  <c r="C36" i="33"/>
  <c r="J36" i="33"/>
  <c r="I36" i="33"/>
  <c r="E36" i="33"/>
  <c r="G36" i="33"/>
  <c r="D36" i="33"/>
  <c r="C36" i="31"/>
  <c r="H36" i="31"/>
  <c r="I36" i="31"/>
  <c r="J36" i="31"/>
  <c r="D36" i="31"/>
  <c r="E36" i="31"/>
  <c r="F36" i="31"/>
  <c r="G36" i="31"/>
  <c r="D36" i="32"/>
  <c r="E36" i="32"/>
  <c r="F36" i="32"/>
  <c r="I36" i="32"/>
  <c r="C36" i="32"/>
  <c r="G36" i="32"/>
  <c r="J36" i="32"/>
  <c r="H36" i="32"/>
  <c r="B37" i="34"/>
  <c r="B37" i="33"/>
  <c r="L37" i="33" s="1"/>
  <c r="B37" i="31"/>
  <c r="L37" i="31" s="1"/>
  <c r="B37" i="32"/>
  <c r="L37" i="32" s="1"/>
  <c r="L36" i="34"/>
  <c r="L36" i="35"/>
  <c r="G35" i="34"/>
  <c r="F35" i="34"/>
  <c r="E35" i="34"/>
  <c r="D35" i="34"/>
  <c r="C35" i="34"/>
  <c r="I35" i="34"/>
  <c r="H35" i="34"/>
  <c r="J35" i="34"/>
  <c r="B37" i="2"/>
  <c r="D35" i="2"/>
  <c r="J35" i="2"/>
  <c r="H35" i="2"/>
  <c r="I35" i="2"/>
  <c r="F35" i="2"/>
  <c r="E35" i="2"/>
  <c r="G35" i="2"/>
  <c r="C35" i="2"/>
  <c r="L36" i="2"/>
  <c r="A40" i="1"/>
  <c r="I43" i="1"/>
  <c r="E36" i="35" l="1"/>
  <c r="C36" i="35"/>
  <c r="D36" i="35"/>
  <c r="J36" i="35"/>
  <c r="I36" i="35"/>
  <c r="G36" i="35"/>
  <c r="F36" i="35"/>
  <c r="H36" i="35"/>
  <c r="H36" i="34"/>
  <c r="G36" i="34"/>
  <c r="F36" i="34"/>
  <c r="D36" i="34"/>
  <c r="J36" i="34"/>
  <c r="C36" i="34"/>
  <c r="I36" i="34"/>
  <c r="E36" i="34"/>
  <c r="B38" i="33"/>
  <c r="L38" i="33" s="1"/>
  <c r="B38" i="31"/>
  <c r="L38" i="31" s="1"/>
  <c r="B38" i="32"/>
  <c r="L38" i="32" s="1"/>
  <c r="B38" i="34"/>
  <c r="H37" i="32"/>
  <c r="J37" i="32"/>
  <c r="G37" i="32"/>
  <c r="D37" i="32"/>
  <c r="F37" i="32"/>
  <c r="C37" i="32"/>
  <c r="I37" i="32"/>
  <c r="E37" i="32"/>
  <c r="H37" i="31"/>
  <c r="G37" i="31"/>
  <c r="I37" i="31"/>
  <c r="J37" i="31"/>
  <c r="F37" i="31"/>
  <c r="E37" i="31"/>
  <c r="D37" i="31"/>
  <c r="C37" i="31"/>
  <c r="J37" i="33"/>
  <c r="F37" i="33"/>
  <c r="D37" i="33"/>
  <c r="I37" i="33"/>
  <c r="H37" i="33"/>
  <c r="G37" i="33"/>
  <c r="E37" i="33"/>
  <c r="C37" i="33"/>
  <c r="L37" i="34"/>
  <c r="L37" i="35"/>
  <c r="D36" i="2"/>
  <c r="C36" i="2"/>
  <c r="H36" i="2"/>
  <c r="I36" i="2"/>
  <c r="E36" i="2"/>
  <c r="G36" i="2"/>
  <c r="J36" i="2"/>
  <c r="F36" i="2"/>
  <c r="L37" i="2"/>
  <c r="B38" i="2"/>
  <c r="I70" i="1"/>
  <c r="A41" i="1"/>
  <c r="C37" i="35" l="1"/>
  <c r="J37" i="35"/>
  <c r="I37" i="35"/>
  <c r="F37" i="35"/>
  <c r="H37" i="35"/>
  <c r="G37" i="35"/>
  <c r="E37" i="35"/>
  <c r="D37" i="35"/>
  <c r="H37" i="34"/>
  <c r="F37" i="34"/>
  <c r="E37" i="34"/>
  <c r="D37" i="34"/>
  <c r="C37" i="34"/>
  <c r="J37" i="34"/>
  <c r="I37" i="34"/>
  <c r="G37" i="34"/>
  <c r="L38" i="34"/>
  <c r="E38" i="32"/>
  <c r="D38" i="32"/>
  <c r="C38" i="32"/>
  <c r="J38" i="32"/>
  <c r="G38" i="32"/>
  <c r="I38" i="32"/>
  <c r="H38" i="32"/>
  <c r="F38" i="32"/>
  <c r="H38" i="31"/>
  <c r="D38" i="31"/>
  <c r="J38" i="31"/>
  <c r="C38" i="31"/>
  <c r="I38" i="31"/>
  <c r="F38" i="31"/>
  <c r="G38" i="31"/>
  <c r="E38" i="31"/>
  <c r="G38" i="33"/>
  <c r="F38" i="33"/>
  <c r="J38" i="33"/>
  <c r="C38" i="33"/>
  <c r="H38" i="33"/>
  <c r="E38" i="33"/>
  <c r="D38" i="33"/>
  <c r="I38" i="33"/>
  <c r="B39" i="33"/>
  <c r="L39" i="33" s="1"/>
  <c r="B39" i="32"/>
  <c r="L39" i="32" s="1"/>
  <c r="B39" i="34"/>
  <c r="B39" i="31"/>
  <c r="L39" i="31" s="1"/>
  <c r="L38" i="35"/>
  <c r="B39" i="2"/>
  <c r="L38" i="2"/>
  <c r="F37" i="2"/>
  <c r="H37" i="2"/>
  <c r="G37" i="2"/>
  <c r="D37" i="2"/>
  <c r="J37" i="2"/>
  <c r="E37" i="2"/>
  <c r="C37" i="2"/>
  <c r="I37" i="2"/>
  <c r="I62" i="1"/>
  <c r="A42" i="1"/>
  <c r="G38" i="35" l="1"/>
  <c r="F38" i="35"/>
  <c r="D38" i="35"/>
  <c r="E38" i="35"/>
  <c r="C38" i="35"/>
  <c r="I38" i="35"/>
  <c r="H38" i="35"/>
  <c r="J38" i="35"/>
  <c r="D39" i="31"/>
  <c r="J39" i="31"/>
  <c r="I39" i="31"/>
  <c r="G39" i="31"/>
  <c r="C39" i="31"/>
  <c r="H39" i="31"/>
  <c r="F39" i="31"/>
  <c r="E39" i="31"/>
  <c r="L39" i="34"/>
  <c r="G39" i="32"/>
  <c r="E39" i="32"/>
  <c r="H39" i="32"/>
  <c r="D39" i="32"/>
  <c r="J39" i="32"/>
  <c r="F39" i="32"/>
  <c r="I39" i="32"/>
  <c r="C39" i="32"/>
  <c r="I39" i="33"/>
  <c r="J39" i="33"/>
  <c r="H39" i="33"/>
  <c r="F39" i="33"/>
  <c r="E39" i="33"/>
  <c r="D39" i="33"/>
  <c r="G39" i="33"/>
  <c r="C39" i="33"/>
  <c r="L39" i="35"/>
  <c r="B40" i="32"/>
  <c r="L40" i="32" s="1"/>
  <c r="B40" i="34"/>
  <c r="B40" i="31"/>
  <c r="L40" i="31" s="1"/>
  <c r="B40" i="33"/>
  <c r="L40" i="33" s="1"/>
  <c r="J38" i="34"/>
  <c r="G38" i="34"/>
  <c r="F38" i="34"/>
  <c r="E38" i="34"/>
  <c r="D38" i="34"/>
  <c r="C38" i="34"/>
  <c r="I38" i="34"/>
  <c r="H38" i="34"/>
  <c r="B40" i="2"/>
  <c r="I38" i="2"/>
  <c r="F38" i="2"/>
  <c r="H38" i="2"/>
  <c r="C38" i="2"/>
  <c r="E38" i="2"/>
  <c r="J38" i="2"/>
  <c r="D38" i="2"/>
  <c r="G38" i="2"/>
  <c r="L39" i="2"/>
  <c r="I105" i="1"/>
  <c r="A43" i="1"/>
  <c r="E39" i="35" l="1"/>
  <c r="D39" i="35"/>
  <c r="C39" i="35"/>
  <c r="J39" i="35"/>
  <c r="I39" i="35"/>
  <c r="G39" i="35"/>
  <c r="F39" i="35"/>
  <c r="H39" i="35"/>
  <c r="F40" i="32"/>
  <c r="D40" i="32"/>
  <c r="G40" i="32"/>
  <c r="I40" i="32"/>
  <c r="E40" i="32"/>
  <c r="J40" i="32"/>
  <c r="H40" i="32"/>
  <c r="C40" i="32"/>
  <c r="L40" i="35"/>
  <c r="C40" i="33"/>
  <c r="I40" i="33"/>
  <c r="G40" i="33"/>
  <c r="H40" i="33"/>
  <c r="J40" i="33"/>
  <c r="F40" i="33"/>
  <c r="E40" i="33"/>
  <c r="D40" i="33"/>
  <c r="B41" i="34"/>
  <c r="B41" i="31"/>
  <c r="L41" i="31" s="1"/>
  <c r="B41" i="33"/>
  <c r="L41" i="33" s="1"/>
  <c r="B41" i="32"/>
  <c r="L41" i="32" s="1"/>
  <c r="J40" i="31"/>
  <c r="I40" i="31"/>
  <c r="C40" i="31"/>
  <c r="H40" i="31"/>
  <c r="G40" i="31"/>
  <c r="F40" i="31"/>
  <c r="E40" i="31"/>
  <c r="D40" i="31"/>
  <c r="D39" i="34"/>
  <c r="G39" i="34"/>
  <c r="I39" i="34"/>
  <c r="J39" i="34"/>
  <c r="F39" i="34"/>
  <c r="H39" i="34"/>
  <c r="E39" i="34"/>
  <c r="C39" i="34"/>
  <c r="L40" i="34"/>
  <c r="B41" i="2"/>
  <c r="L40" i="2"/>
  <c r="G39" i="2"/>
  <c r="H39" i="2"/>
  <c r="D39" i="2"/>
  <c r="E39" i="2"/>
  <c r="I39" i="2"/>
  <c r="F39" i="2"/>
  <c r="J39" i="2"/>
  <c r="C39" i="2"/>
  <c r="A44" i="1"/>
  <c r="I32" i="1"/>
  <c r="I40" i="35" l="1"/>
  <c r="G40" i="35"/>
  <c r="F40" i="35"/>
  <c r="E40" i="35"/>
  <c r="D40" i="35"/>
  <c r="H40" i="35"/>
  <c r="J40" i="35"/>
  <c r="C40" i="35"/>
  <c r="E41" i="32"/>
  <c r="F41" i="32"/>
  <c r="G41" i="32"/>
  <c r="J41" i="32"/>
  <c r="I41" i="32"/>
  <c r="H41" i="32"/>
  <c r="D41" i="32"/>
  <c r="C41" i="32"/>
  <c r="J41" i="33"/>
  <c r="F41" i="33"/>
  <c r="G41" i="33"/>
  <c r="D41" i="33"/>
  <c r="E41" i="33"/>
  <c r="H41" i="33"/>
  <c r="C41" i="33"/>
  <c r="I41" i="33"/>
  <c r="J41" i="31"/>
  <c r="I41" i="31"/>
  <c r="G41" i="31"/>
  <c r="F41" i="31"/>
  <c r="C41" i="31"/>
  <c r="D41" i="31"/>
  <c r="E41" i="31"/>
  <c r="H41" i="31"/>
  <c r="L41" i="34"/>
  <c r="L41" i="35"/>
  <c r="B42" i="31"/>
  <c r="L42" i="31" s="1"/>
  <c r="B42" i="33"/>
  <c r="L42" i="33" s="1"/>
  <c r="B42" i="34"/>
  <c r="B42" i="32"/>
  <c r="L42" i="32" s="1"/>
  <c r="I40" i="34"/>
  <c r="G40" i="34"/>
  <c r="F40" i="34"/>
  <c r="E40" i="34"/>
  <c r="D40" i="34"/>
  <c r="C40" i="34"/>
  <c r="J40" i="34"/>
  <c r="H40" i="34"/>
  <c r="E40" i="2"/>
  <c r="F40" i="2"/>
  <c r="C40" i="2"/>
  <c r="D40" i="2"/>
  <c r="G40" i="2"/>
  <c r="J40" i="2"/>
  <c r="I40" i="2"/>
  <c r="H40" i="2"/>
  <c r="L41" i="2"/>
  <c r="B42" i="2"/>
  <c r="I111" i="1"/>
  <c r="A45" i="1"/>
  <c r="G41" i="35" l="1"/>
  <c r="F41" i="35"/>
  <c r="E41" i="35"/>
  <c r="J41" i="35"/>
  <c r="I41" i="35"/>
  <c r="H41" i="35"/>
  <c r="D41" i="35"/>
  <c r="C41" i="35"/>
  <c r="B43" i="31"/>
  <c r="L43" i="31" s="1"/>
  <c r="B43" i="33"/>
  <c r="L43" i="33" s="1"/>
  <c r="B43" i="34"/>
  <c r="B43" i="32"/>
  <c r="L43" i="32" s="1"/>
  <c r="I42" i="31"/>
  <c r="D42" i="31"/>
  <c r="G42" i="31"/>
  <c r="F42" i="31"/>
  <c r="J42" i="31"/>
  <c r="C42" i="31"/>
  <c r="H42" i="31"/>
  <c r="E42" i="31"/>
  <c r="L42" i="35"/>
  <c r="I42" i="32"/>
  <c r="C42" i="32"/>
  <c r="D42" i="32"/>
  <c r="F42" i="32"/>
  <c r="J42" i="32"/>
  <c r="G42" i="32"/>
  <c r="E42" i="32"/>
  <c r="H42" i="32"/>
  <c r="L42" i="34"/>
  <c r="J41" i="34"/>
  <c r="C41" i="34"/>
  <c r="H41" i="34"/>
  <c r="E41" i="34"/>
  <c r="D41" i="34"/>
  <c r="F41" i="34"/>
  <c r="G41" i="34"/>
  <c r="I41" i="34"/>
  <c r="C42" i="33"/>
  <c r="D42" i="33"/>
  <c r="H42" i="33"/>
  <c r="E42" i="33"/>
  <c r="I42" i="33"/>
  <c r="G42" i="33"/>
  <c r="J42" i="33"/>
  <c r="F42" i="33"/>
  <c r="B43" i="2"/>
  <c r="L42" i="2"/>
  <c r="I41" i="2"/>
  <c r="E41" i="2"/>
  <c r="F41" i="2"/>
  <c r="H41" i="2"/>
  <c r="C41" i="2"/>
  <c r="G41" i="2"/>
  <c r="D41" i="2"/>
  <c r="J41" i="2"/>
  <c r="A46" i="1"/>
  <c r="I67" i="1"/>
  <c r="J42" i="35" l="1"/>
  <c r="I42" i="35"/>
  <c r="H42" i="35"/>
  <c r="E42" i="35"/>
  <c r="G42" i="35"/>
  <c r="F42" i="35"/>
  <c r="C42" i="35"/>
  <c r="D42" i="35"/>
  <c r="B44" i="31"/>
  <c r="L44" i="31" s="1"/>
  <c r="B44" i="34"/>
  <c r="B44" i="33"/>
  <c r="L44" i="33" s="1"/>
  <c r="B44" i="32"/>
  <c r="L44" i="32" s="1"/>
  <c r="H43" i="32"/>
  <c r="G43" i="32"/>
  <c r="I43" i="32"/>
  <c r="D43" i="32"/>
  <c r="F43" i="32"/>
  <c r="J43" i="32"/>
  <c r="E43" i="32"/>
  <c r="C43" i="32"/>
  <c r="L43" i="34"/>
  <c r="J43" i="33"/>
  <c r="G43" i="33"/>
  <c r="F43" i="33"/>
  <c r="D43" i="33"/>
  <c r="C43" i="33"/>
  <c r="H43" i="33"/>
  <c r="E43" i="33"/>
  <c r="I43" i="33"/>
  <c r="I43" i="31"/>
  <c r="D43" i="31"/>
  <c r="C43" i="31"/>
  <c r="G43" i="31"/>
  <c r="F43" i="31"/>
  <c r="H43" i="31"/>
  <c r="J43" i="31"/>
  <c r="E43" i="31"/>
  <c r="E42" i="34"/>
  <c r="D42" i="34"/>
  <c r="C42" i="34"/>
  <c r="J42" i="34"/>
  <c r="I42" i="34"/>
  <c r="H42" i="34"/>
  <c r="F42" i="34"/>
  <c r="G42" i="34"/>
  <c r="L43" i="35"/>
  <c r="B44" i="2"/>
  <c r="E42" i="2"/>
  <c r="G42" i="2"/>
  <c r="J42" i="2"/>
  <c r="I42" i="2"/>
  <c r="F42" i="2"/>
  <c r="H42" i="2"/>
  <c r="C42" i="2"/>
  <c r="D42" i="2"/>
  <c r="L43" i="2"/>
  <c r="I47" i="1"/>
  <c r="A47" i="1"/>
  <c r="I43" i="35" l="1"/>
  <c r="H43" i="35"/>
  <c r="G43" i="35"/>
  <c r="F43" i="35"/>
  <c r="E43" i="35"/>
  <c r="J43" i="35"/>
  <c r="D43" i="35"/>
  <c r="C43" i="35"/>
  <c r="L44" i="35"/>
  <c r="I43" i="34"/>
  <c r="H43" i="34"/>
  <c r="G43" i="34"/>
  <c r="F43" i="34"/>
  <c r="E43" i="34"/>
  <c r="D43" i="34"/>
  <c r="C43" i="34"/>
  <c r="J43" i="34"/>
  <c r="E44" i="32"/>
  <c r="I44" i="32"/>
  <c r="D44" i="32"/>
  <c r="H44" i="32"/>
  <c r="F44" i="32"/>
  <c r="G44" i="32"/>
  <c r="J44" i="32"/>
  <c r="C44" i="32"/>
  <c r="D44" i="33"/>
  <c r="F44" i="33"/>
  <c r="G44" i="33"/>
  <c r="C44" i="33"/>
  <c r="I44" i="33"/>
  <c r="H44" i="33"/>
  <c r="J44" i="33"/>
  <c r="E44" i="33"/>
  <c r="L44" i="34"/>
  <c r="B45" i="34"/>
  <c r="B45" i="33"/>
  <c r="L45" i="33" s="1"/>
  <c r="B45" i="32"/>
  <c r="L45" i="32" s="1"/>
  <c r="B45" i="31"/>
  <c r="L45" i="31" s="1"/>
  <c r="J44" i="31"/>
  <c r="H44" i="31"/>
  <c r="I44" i="31"/>
  <c r="C44" i="31"/>
  <c r="G44" i="31"/>
  <c r="D44" i="31"/>
  <c r="F44" i="31"/>
  <c r="E44" i="31"/>
  <c r="B45" i="2"/>
  <c r="I43" i="2"/>
  <c r="E43" i="2"/>
  <c r="F43" i="2"/>
  <c r="J43" i="2"/>
  <c r="H43" i="2"/>
  <c r="C43" i="2"/>
  <c r="D43" i="2"/>
  <c r="G43" i="2"/>
  <c r="L44" i="2"/>
  <c r="I73" i="1"/>
  <c r="A48" i="1"/>
  <c r="I44" i="35" l="1"/>
  <c r="G44" i="35"/>
  <c r="J44" i="35"/>
  <c r="H44" i="35"/>
  <c r="F44" i="35"/>
  <c r="E44" i="35"/>
  <c r="D44" i="35"/>
  <c r="C44" i="35"/>
  <c r="L45" i="34"/>
  <c r="B46" i="33"/>
  <c r="L46" i="33" s="1"/>
  <c r="B46" i="32"/>
  <c r="L46" i="32" s="1"/>
  <c r="B46" i="34"/>
  <c r="B46" i="31"/>
  <c r="L46" i="31" s="1"/>
  <c r="L45" i="35"/>
  <c r="H44" i="34"/>
  <c r="D44" i="34"/>
  <c r="C44" i="34"/>
  <c r="J44" i="34"/>
  <c r="I44" i="34"/>
  <c r="G44" i="34"/>
  <c r="F44" i="34"/>
  <c r="E44" i="34"/>
  <c r="I45" i="31"/>
  <c r="H45" i="31"/>
  <c r="J45" i="31"/>
  <c r="G45" i="31"/>
  <c r="F45" i="31"/>
  <c r="E45" i="31"/>
  <c r="D45" i="31"/>
  <c r="C45" i="31"/>
  <c r="E45" i="32"/>
  <c r="C45" i="32"/>
  <c r="D45" i="32"/>
  <c r="H45" i="32"/>
  <c r="I45" i="32"/>
  <c r="G45" i="32"/>
  <c r="J45" i="32"/>
  <c r="F45" i="32"/>
  <c r="D45" i="33"/>
  <c r="J45" i="33"/>
  <c r="H45" i="33"/>
  <c r="C45" i="33"/>
  <c r="I45" i="33"/>
  <c r="F45" i="33"/>
  <c r="G45" i="33"/>
  <c r="E45" i="33"/>
  <c r="B46" i="2"/>
  <c r="J44" i="2"/>
  <c r="I44" i="2"/>
  <c r="E44" i="2"/>
  <c r="D44" i="2"/>
  <c r="G44" i="2"/>
  <c r="F44" i="2"/>
  <c r="H44" i="2"/>
  <c r="C44" i="2"/>
  <c r="L45" i="2"/>
  <c r="I108" i="1"/>
  <c r="A49" i="1"/>
  <c r="C45" i="35" l="1"/>
  <c r="J45" i="35"/>
  <c r="I45" i="35"/>
  <c r="F45" i="35"/>
  <c r="H45" i="35"/>
  <c r="G45" i="35"/>
  <c r="E45" i="35"/>
  <c r="D45" i="35"/>
  <c r="D46" i="31"/>
  <c r="C46" i="31"/>
  <c r="J46" i="31"/>
  <c r="E46" i="31"/>
  <c r="F46" i="31"/>
  <c r="H46" i="31"/>
  <c r="I46" i="31"/>
  <c r="G46" i="31"/>
  <c r="L46" i="34"/>
  <c r="F46" i="32"/>
  <c r="E46" i="32"/>
  <c r="D46" i="32"/>
  <c r="C46" i="32"/>
  <c r="J46" i="32"/>
  <c r="I46" i="32"/>
  <c r="H46" i="32"/>
  <c r="G46" i="32"/>
  <c r="G46" i="33"/>
  <c r="D46" i="33"/>
  <c r="E46" i="33"/>
  <c r="I46" i="33"/>
  <c r="J46" i="33"/>
  <c r="H46" i="33"/>
  <c r="C46" i="33"/>
  <c r="F46" i="33"/>
  <c r="L46" i="35"/>
  <c r="B47" i="33"/>
  <c r="L47" i="33" s="1"/>
  <c r="B47" i="32"/>
  <c r="L47" i="32" s="1"/>
  <c r="B47" i="34"/>
  <c r="B47" i="31"/>
  <c r="L47" i="31" s="1"/>
  <c r="F45" i="34"/>
  <c r="E45" i="34"/>
  <c r="D45" i="34"/>
  <c r="C45" i="34"/>
  <c r="J45" i="34"/>
  <c r="I45" i="34"/>
  <c r="H45" i="34"/>
  <c r="G45" i="34"/>
  <c r="G45" i="2"/>
  <c r="I45" i="2"/>
  <c r="H45" i="2"/>
  <c r="C45" i="2"/>
  <c r="E45" i="2"/>
  <c r="D45" i="2"/>
  <c r="F45" i="2"/>
  <c r="J45" i="2"/>
  <c r="B47" i="2"/>
  <c r="L46" i="2"/>
  <c r="I18" i="1"/>
  <c r="A50" i="1"/>
  <c r="J46" i="35" l="1"/>
  <c r="I46" i="35"/>
  <c r="D46" i="35"/>
  <c r="C46" i="35"/>
  <c r="F46" i="35"/>
  <c r="E46" i="35"/>
  <c r="H46" i="35"/>
  <c r="G46" i="35"/>
  <c r="I47" i="33"/>
  <c r="H47" i="33"/>
  <c r="F47" i="33"/>
  <c r="E47" i="33"/>
  <c r="G47" i="33"/>
  <c r="D47" i="33"/>
  <c r="C47" i="33"/>
  <c r="J47" i="33"/>
  <c r="L47" i="35"/>
  <c r="D47" i="31"/>
  <c r="E47" i="31"/>
  <c r="C47" i="31"/>
  <c r="I47" i="31"/>
  <c r="G47" i="31"/>
  <c r="F47" i="31"/>
  <c r="H47" i="31"/>
  <c r="J47" i="31"/>
  <c r="L47" i="34"/>
  <c r="B48" i="34"/>
  <c r="B48" i="31"/>
  <c r="L48" i="31" s="1"/>
  <c r="B48" i="33"/>
  <c r="L48" i="33" s="1"/>
  <c r="B48" i="32"/>
  <c r="L48" i="32" s="1"/>
  <c r="C47" i="32"/>
  <c r="D47" i="32"/>
  <c r="F47" i="32"/>
  <c r="G47" i="32"/>
  <c r="E47" i="32"/>
  <c r="H47" i="32"/>
  <c r="I47" i="32"/>
  <c r="J47" i="32"/>
  <c r="I46" i="34"/>
  <c r="H46" i="34"/>
  <c r="G46" i="34"/>
  <c r="F46" i="34"/>
  <c r="E46" i="34"/>
  <c r="D46" i="34"/>
  <c r="C46" i="34"/>
  <c r="J46" i="34"/>
  <c r="F46" i="2"/>
  <c r="G46" i="2"/>
  <c r="H46" i="2"/>
  <c r="D46" i="2"/>
  <c r="J46" i="2"/>
  <c r="C46" i="2"/>
  <c r="E46" i="2"/>
  <c r="I46" i="2"/>
  <c r="B48" i="2"/>
  <c r="L47" i="2"/>
  <c r="I36" i="1"/>
  <c r="A51" i="1"/>
  <c r="E47" i="35" l="1"/>
  <c r="D47" i="35"/>
  <c r="C47" i="35"/>
  <c r="H47" i="35"/>
  <c r="G47" i="35"/>
  <c r="F47" i="35"/>
  <c r="J47" i="35"/>
  <c r="I47" i="35"/>
  <c r="L48" i="35"/>
  <c r="D47" i="34"/>
  <c r="E47" i="34"/>
  <c r="C47" i="34"/>
  <c r="G47" i="34"/>
  <c r="J47" i="34"/>
  <c r="H47" i="34"/>
  <c r="I47" i="34"/>
  <c r="F47" i="34"/>
  <c r="D48" i="32"/>
  <c r="H48" i="32"/>
  <c r="F48" i="32"/>
  <c r="G48" i="32"/>
  <c r="E48" i="32"/>
  <c r="I48" i="32"/>
  <c r="C48" i="32"/>
  <c r="J48" i="32"/>
  <c r="D48" i="33"/>
  <c r="C48" i="33"/>
  <c r="I48" i="33"/>
  <c r="H48" i="33"/>
  <c r="E48" i="33"/>
  <c r="G48" i="33"/>
  <c r="J48" i="33"/>
  <c r="F48" i="33"/>
  <c r="L48" i="34"/>
  <c r="B49" i="34"/>
  <c r="B49" i="31"/>
  <c r="L49" i="31" s="1"/>
  <c r="B49" i="33"/>
  <c r="L49" i="33" s="1"/>
  <c r="B49" i="32"/>
  <c r="L49" i="32" s="1"/>
  <c r="D48" i="31"/>
  <c r="J48" i="31"/>
  <c r="I48" i="31"/>
  <c r="H48" i="31"/>
  <c r="C48" i="31"/>
  <c r="G48" i="31"/>
  <c r="F48" i="31"/>
  <c r="E48" i="31"/>
  <c r="L48" i="2"/>
  <c r="B49" i="2"/>
  <c r="F47" i="2"/>
  <c r="G47" i="2"/>
  <c r="H47" i="2"/>
  <c r="D47" i="2"/>
  <c r="I47" i="2"/>
  <c r="E47" i="2"/>
  <c r="J47" i="2"/>
  <c r="C47" i="2"/>
  <c r="I63" i="1"/>
  <c r="A52" i="1"/>
  <c r="C48" i="35" l="1"/>
  <c r="E48" i="35"/>
  <c r="D48" i="35"/>
  <c r="J48" i="35"/>
  <c r="I48" i="35"/>
  <c r="H48" i="35"/>
  <c r="G48" i="35"/>
  <c r="F48" i="35"/>
  <c r="L49" i="34"/>
  <c r="B50" i="31"/>
  <c r="L50" i="31" s="1"/>
  <c r="B50" i="34"/>
  <c r="B50" i="33"/>
  <c r="L50" i="33" s="1"/>
  <c r="B50" i="32"/>
  <c r="L50" i="32" s="1"/>
  <c r="L49" i="35"/>
  <c r="F48" i="34"/>
  <c r="E48" i="34"/>
  <c r="D48" i="34"/>
  <c r="C48" i="34"/>
  <c r="H48" i="34"/>
  <c r="J48" i="34"/>
  <c r="I48" i="34"/>
  <c r="G48" i="34"/>
  <c r="E49" i="32"/>
  <c r="D49" i="32"/>
  <c r="C49" i="32"/>
  <c r="J49" i="32"/>
  <c r="F49" i="32"/>
  <c r="G49" i="32"/>
  <c r="H49" i="32"/>
  <c r="I49" i="32"/>
  <c r="H49" i="33"/>
  <c r="D49" i="33"/>
  <c r="J49" i="33"/>
  <c r="G49" i="33"/>
  <c r="F49" i="33"/>
  <c r="C49" i="33"/>
  <c r="E49" i="33"/>
  <c r="I49" i="33"/>
  <c r="J49" i="31"/>
  <c r="E49" i="31"/>
  <c r="I49" i="31"/>
  <c r="H49" i="31"/>
  <c r="C49" i="31"/>
  <c r="D49" i="31"/>
  <c r="G49" i="31"/>
  <c r="F49" i="31"/>
  <c r="L49" i="2"/>
  <c r="J48" i="2"/>
  <c r="G48" i="2"/>
  <c r="D48" i="2"/>
  <c r="H48" i="2"/>
  <c r="I48" i="2"/>
  <c r="E48" i="2"/>
  <c r="C48" i="2"/>
  <c r="F48" i="2"/>
  <c r="B50" i="2"/>
  <c r="I79" i="1"/>
  <c r="A53" i="1"/>
  <c r="G49" i="35" l="1"/>
  <c r="F49" i="35"/>
  <c r="E49" i="35"/>
  <c r="D49" i="35"/>
  <c r="C49" i="35"/>
  <c r="H49" i="35"/>
  <c r="J49" i="35"/>
  <c r="I49" i="35"/>
  <c r="F50" i="32"/>
  <c r="J50" i="32"/>
  <c r="D50" i="32"/>
  <c r="C50" i="32"/>
  <c r="H50" i="32"/>
  <c r="I50" i="32"/>
  <c r="G50" i="32"/>
  <c r="E50" i="32"/>
  <c r="J50" i="33"/>
  <c r="F50" i="33"/>
  <c r="D50" i="33"/>
  <c r="I50" i="33"/>
  <c r="H50" i="33"/>
  <c r="E50" i="33"/>
  <c r="C50" i="33"/>
  <c r="G50" i="33"/>
  <c r="L50" i="34"/>
  <c r="H50" i="31"/>
  <c r="D50" i="31"/>
  <c r="I50" i="31"/>
  <c r="J50" i="31"/>
  <c r="C50" i="31"/>
  <c r="F50" i="31"/>
  <c r="G50" i="31"/>
  <c r="E50" i="31"/>
  <c r="L50" i="35"/>
  <c r="J49" i="34"/>
  <c r="E49" i="34"/>
  <c r="C49" i="34"/>
  <c r="I49" i="34"/>
  <c r="H49" i="34"/>
  <c r="G49" i="34"/>
  <c r="F49" i="34"/>
  <c r="D49" i="34"/>
  <c r="B51" i="31"/>
  <c r="L51" i="31" s="1"/>
  <c r="B51" i="32"/>
  <c r="B51" i="34"/>
  <c r="B51" i="33"/>
  <c r="L51" i="33" s="1"/>
  <c r="B51" i="2"/>
  <c r="L50" i="2"/>
  <c r="C49" i="2"/>
  <c r="H49" i="2"/>
  <c r="D49" i="2"/>
  <c r="F49" i="2"/>
  <c r="J49" i="2"/>
  <c r="G49" i="2"/>
  <c r="I49" i="2"/>
  <c r="E49" i="2"/>
  <c r="I20" i="1"/>
  <c r="A54" i="1"/>
  <c r="E50" i="35" l="1"/>
  <c r="D50" i="35"/>
  <c r="C50" i="35"/>
  <c r="I50" i="35"/>
  <c r="G50" i="35"/>
  <c r="F50" i="35"/>
  <c r="J50" i="35"/>
  <c r="H50" i="35"/>
  <c r="B52" i="34"/>
  <c r="B52" i="32"/>
  <c r="B52" i="33"/>
  <c r="B52" i="31"/>
  <c r="H51" i="33"/>
  <c r="F51" i="33"/>
  <c r="E51" i="33"/>
  <c r="I51" i="33"/>
  <c r="C51" i="33"/>
  <c r="G51" i="33"/>
  <c r="J51" i="33"/>
  <c r="D51" i="33"/>
  <c r="L51" i="34"/>
  <c r="L51" i="32"/>
  <c r="I51" i="31"/>
  <c r="F51" i="31"/>
  <c r="J51" i="31"/>
  <c r="G51" i="31"/>
  <c r="D51" i="31"/>
  <c r="C51" i="31"/>
  <c r="H51" i="31"/>
  <c r="E51" i="31"/>
  <c r="L51" i="35"/>
  <c r="G50" i="34"/>
  <c r="E50" i="34"/>
  <c r="D50" i="34"/>
  <c r="C50" i="34"/>
  <c r="J50" i="34"/>
  <c r="I50" i="34"/>
  <c r="F50" i="34"/>
  <c r="H50" i="34"/>
  <c r="B52" i="2"/>
  <c r="L51" i="2"/>
  <c r="F50" i="2"/>
  <c r="C50" i="2"/>
  <c r="I50" i="2"/>
  <c r="E50" i="2"/>
  <c r="H50" i="2"/>
  <c r="D50" i="2"/>
  <c r="G50" i="2"/>
  <c r="J50" i="2"/>
  <c r="I34" i="1"/>
  <c r="A55" i="1"/>
  <c r="I51" i="35" l="1"/>
  <c r="H51" i="35"/>
  <c r="G51" i="35"/>
  <c r="F51" i="35"/>
  <c r="C51" i="35"/>
  <c r="E51" i="35"/>
  <c r="D51" i="35"/>
  <c r="J51" i="35"/>
  <c r="G51" i="34"/>
  <c r="F51" i="34"/>
  <c r="E51" i="34"/>
  <c r="D51" i="34"/>
  <c r="C51" i="34"/>
  <c r="I51" i="34"/>
  <c r="J51" i="34"/>
  <c r="H51" i="34"/>
  <c r="L52" i="31"/>
  <c r="L52" i="33"/>
  <c r="L52" i="32"/>
  <c r="L52" i="34"/>
  <c r="B53" i="32"/>
  <c r="B53" i="33"/>
  <c r="L53" i="33" s="1"/>
  <c r="B53" i="34"/>
  <c r="B53" i="31"/>
  <c r="G51" i="32"/>
  <c r="F51" i="32"/>
  <c r="J51" i="32"/>
  <c r="H51" i="32"/>
  <c r="I51" i="32"/>
  <c r="D51" i="32"/>
  <c r="E51" i="32"/>
  <c r="C51" i="32"/>
  <c r="L52" i="35"/>
  <c r="E51" i="2"/>
  <c r="F51" i="2"/>
  <c r="J51" i="2"/>
  <c r="H51" i="2"/>
  <c r="D51" i="2"/>
  <c r="G51" i="2"/>
  <c r="I51" i="2"/>
  <c r="C51" i="2"/>
  <c r="L52" i="2"/>
  <c r="B53" i="2"/>
  <c r="I88" i="1"/>
  <c r="A56" i="1"/>
  <c r="G52" i="35" l="1"/>
  <c r="F52" i="35"/>
  <c r="E52" i="35"/>
  <c r="H52" i="35"/>
  <c r="J52" i="35"/>
  <c r="I52" i="35"/>
  <c r="D52" i="35"/>
  <c r="C52" i="35"/>
  <c r="L53" i="31"/>
  <c r="L53" i="34"/>
  <c r="L53" i="35"/>
  <c r="J52" i="32"/>
  <c r="I52" i="32"/>
  <c r="H52" i="32"/>
  <c r="F52" i="32"/>
  <c r="D52" i="32"/>
  <c r="G52" i="32"/>
  <c r="C52" i="32"/>
  <c r="E52" i="32"/>
  <c r="E53" i="33"/>
  <c r="C53" i="33"/>
  <c r="J53" i="33"/>
  <c r="D53" i="33"/>
  <c r="I53" i="33"/>
  <c r="G53" i="33"/>
  <c r="F53" i="33"/>
  <c r="H53" i="33"/>
  <c r="L53" i="32"/>
  <c r="C52" i="33"/>
  <c r="J52" i="33"/>
  <c r="H52" i="33"/>
  <c r="E52" i="33"/>
  <c r="F52" i="33"/>
  <c r="I52" i="33"/>
  <c r="G52" i="33"/>
  <c r="D52" i="33"/>
  <c r="D52" i="34"/>
  <c r="H52" i="34"/>
  <c r="G52" i="34"/>
  <c r="F52" i="34"/>
  <c r="J52" i="34"/>
  <c r="C52" i="34"/>
  <c r="I52" i="34"/>
  <c r="E52" i="34"/>
  <c r="B54" i="33"/>
  <c r="B54" i="34"/>
  <c r="B54" i="31"/>
  <c r="B54" i="32"/>
  <c r="H52" i="31"/>
  <c r="F52" i="31"/>
  <c r="I52" i="31"/>
  <c r="E52" i="31"/>
  <c r="J52" i="31"/>
  <c r="C52" i="31"/>
  <c r="D52" i="31"/>
  <c r="G52" i="31"/>
  <c r="B54" i="2"/>
  <c r="L53" i="2"/>
  <c r="D52" i="2"/>
  <c r="J52" i="2"/>
  <c r="G52" i="2"/>
  <c r="E52" i="2"/>
  <c r="F52" i="2"/>
  <c r="I52" i="2"/>
  <c r="C52" i="2"/>
  <c r="H52" i="2"/>
  <c r="I64" i="1"/>
  <c r="A57" i="1"/>
  <c r="J53" i="35" l="1"/>
  <c r="I53" i="35"/>
  <c r="H53" i="35"/>
  <c r="G53" i="35"/>
  <c r="E53" i="35"/>
  <c r="F53" i="35"/>
  <c r="C53" i="35"/>
  <c r="D53" i="35"/>
  <c r="L54" i="31"/>
  <c r="L54" i="34"/>
  <c r="L54" i="33"/>
  <c r="L54" i="35"/>
  <c r="B55" i="33"/>
  <c r="B55" i="34"/>
  <c r="B55" i="31"/>
  <c r="B55" i="32"/>
  <c r="G53" i="34"/>
  <c r="F53" i="34"/>
  <c r="E53" i="34"/>
  <c r="D53" i="34"/>
  <c r="C53" i="34"/>
  <c r="J53" i="34"/>
  <c r="H53" i="34"/>
  <c r="I53" i="34"/>
  <c r="G53" i="32"/>
  <c r="I53" i="32"/>
  <c r="H53" i="32"/>
  <c r="J53" i="32"/>
  <c r="D53" i="32"/>
  <c r="C53" i="32"/>
  <c r="F53" i="32"/>
  <c r="E53" i="32"/>
  <c r="L54" i="32"/>
  <c r="J53" i="31"/>
  <c r="G53" i="31"/>
  <c r="I53" i="31"/>
  <c r="H53" i="31"/>
  <c r="F53" i="31"/>
  <c r="E53" i="31"/>
  <c r="D53" i="31"/>
  <c r="C53" i="31"/>
  <c r="B55" i="2"/>
  <c r="L54" i="2"/>
  <c r="E53" i="2"/>
  <c r="H53" i="2"/>
  <c r="D53" i="2"/>
  <c r="C53" i="2"/>
  <c r="J53" i="2"/>
  <c r="I53" i="2"/>
  <c r="G53" i="2"/>
  <c r="F53" i="2"/>
  <c r="I93" i="1"/>
  <c r="A58" i="1"/>
  <c r="I54" i="35" l="1"/>
  <c r="H54" i="35"/>
  <c r="G54" i="35"/>
  <c r="J54" i="35"/>
  <c r="F54" i="35"/>
  <c r="E54" i="35"/>
  <c r="D54" i="35"/>
  <c r="C54" i="35"/>
  <c r="L55" i="31"/>
  <c r="L55" i="34"/>
  <c r="I54" i="33"/>
  <c r="D54" i="33"/>
  <c r="H54" i="33"/>
  <c r="E54" i="33"/>
  <c r="G54" i="33"/>
  <c r="F54" i="33"/>
  <c r="C54" i="33"/>
  <c r="J54" i="33"/>
  <c r="L55" i="33"/>
  <c r="L55" i="35"/>
  <c r="G54" i="34"/>
  <c r="F54" i="34"/>
  <c r="J54" i="34"/>
  <c r="E54" i="34"/>
  <c r="D54" i="34"/>
  <c r="C54" i="34"/>
  <c r="H54" i="34"/>
  <c r="I54" i="34"/>
  <c r="B56" i="34"/>
  <c r="B56" i="31"/>
  <c r="B56" i="32"/>
  <c r="B56" i="33"/>
  <c r="F54" i="32"/>
  <c r="E54" i="32"/>
  <c r="D54" i="32"/>
  <c r="C54" i="32"/>
  <c r="J54" i="32"/>
  <c r="I54" i="32"/>
  <c r="H54" i="32"/>
  <c r="G54" i="32"/>
  <c r="L55" i="32"/>
  <c r="E54" i="31"/>
  <c r="D54" i="31"/>
  <c r="J54" i="31"/>
  <c r="C54" i="31"/>
  <c r="F54" i="31"/>
  <c r="G54" i="31"/>
  <c r="H54" i="31"/>
  <c r="I54" i="31"/>
  <c r="F54" i="2"/>
  <c r="H54" i="2"/>
  <c r="G54" i="2"/>
  <c r="D54" i="2"/>
  <c r="J54" i="2"/>
  <c r="C54" i="2"/>
  <c r="E54" i="2"/>
  <c r="I54" i="2"/>
  <c r="B56" i="2"/>
  <c r="L55" i="2"/>
  <c r="I91" i="1"/>
  <c r="A59" i="1"/>
  <c r="J55" i="35" l="1"/>
  <c r="G55" i="35"/>
  <c r="I55" i="35"/>
  <c r="H55" i="35"/>
  <c r="F55" i="35"/>
  <c r="E55" i="35"/>
  <c r="D55" i="35"/>
  <c r="C55" i="35"/>
  <c r="L56" i="32"/>
  <c r="L56" i="31"/>
  <c r="I55" i="33"/>
  <c r="H55" i="33"/>
  <c r="F55" i="33"/>
  <c r="E55" i="33"/>
  <c r="G55" i="33"/>
  <c r="D55" i="33"/>
  <c r="C55" i="33"/>
  <c r="J55" i="33"/>
  <c r="L56" i="34"/>
  <c r="L56" i="35"/>
  <c r="D55" i="34"/>
  <c r="I55" i="34"/>
  <c r="E55" i="34"/>
  <c r="F55" i="34"/>
  <c r="C55" i="34"/>
  <c r="G55" i="34"/>
  <c r="J55" i="34"/>
  <c r="H55" i="34"/>
  <c r="B57" i="34"/>
  <c r="B57" i="31"/>
  <c r="B57" i="32"/>
  <c r="B57" i="33"/>
  <c r="F55" i="32"/>
  <c r="H55" i="32"/>
  <c r="I55" i="32"/>
  <c r="G55" i="32"/>
  <c r="J55" i="32"/>
  <c r="C55" i="32"/>
  <c r="D55" i="32"/>
  <c r="E55" i="32"/>
  <c r="L56" i="33"/>
  <c r="E55" i="31"/>
  <c r="G55" i="31"/>
  <c r="F55" i="31"/>
  <c r="H55" i="31"/>
  <c r="I55" i="31"/>
  <c r="J55" i="31"/>
  <c r="C55" i="31"/>
  <c r="D55" i="31"/>
  <c r="D55" i="2"/>
  <c r="H55" i="2"/>
  <c r="G55" i="2"/>
  <c r="J55" i="2"/>
  <c r="C55" i="2"/>
  <c r="I55" i="2"/>
  <c r="F55" i="2"/>
  <c r="E55" i="2"/>
  <c r="L56" i="2"/>
  <c r="B57" i="2"/>
  <c r="I76" i="1"/>
  <c r="A60" i="1"/>
  <c r="C56" i="35" l="1"/>
  <c r="J56" i="35"/>
  <c r="I56" i="35"/>
  <c r="H56" i="35"/>
  <c r="G56" i="35"/>
  <c r="F56" i="35"/>
  <c r="E56" i="35"/>
  <c r="D56" i="35"/>
  <c r="L57" i="32"/>
  <c r="L57" i="31"/>
  <c r="I56" i="34"/>
  <c r="G56" i="34"/>
  <c r="F56" i="34"/>
  <c r="E56" i="34"/>
  <c r="D56" i="34"/>
  <c r="H56" i="34"/>
  <c r="C56" i="34"/>
  <c r="J56" i="34"/>
  <c r="L57" i="34"/>
  <c r="L57" i="35"/>
  <c r="D56" i="31"/>
  <c r="C56" i="31"/>
  <c r="J56" i="31"/>
  <c r="I56" i="31"/>
  <c r="H56" i="31"/>
  <c r="G56" i="31"/>
  <c r="F56" i="31"/>
  <c r="E56" i="31"/>
  <c r="B58" i="33"/>
  <c r="B58" i="32"/>
  <c r="B58" i="34"/>
  <c r="B58" i="31"/>
  <c r="E56" i="33"/>
  <c r="D56" i="33"/>
  <c r="C56" i="33"/>
  <c r="I56" i="33"/>
  <c r="H56" i="33"/>
  <c r="F56" i="33"/>
  <c r="J56" i="33"/>
  <c r="G56" i="33"/>
  <c r="L57" i="33"/>
  <c r="I56" i="32"/>
  <c r="C56" i="32"/>
  <c r="F56" i="32"/>
  <c r="H56" i="32"/>
  <c r="J56" i="32"/>
  <c r="D56" i="32"/>
  <c r="G56" i="32"/>
  <c r="E56" i="32"/>
  <c r="B58" i="2"/>
  <c r="L57" i="2"/>
  <c r="C56" i="2"/>
  <c r="D56" i="2"/>
  <c r="J56" i="2"/>
  <c r="I56" i="2"/>
  <c r="H56" i="2"/>
  <c r="G56" i="2"/>
  <c r="F56" i="2"/>
  <c r="E56" i="2"/>
  <c r="I103" i="1"/>
  <c r="A61" i="1"/>
  <c r="I57" i="35" l="1"/>
  <c r="J57" i="35"/>
  <c r="D57" i="35"/>
  <c r="C57" i="35"/>
  <c r="H57" i="35"/>
  <c r="G57" i="35"/>
  <c r="F57" i="35"/>
  <c r="E57" i="35"/>
  <c r="L58" i="34"/>
  <c r="J57" i="34"/>
  <c r="F57" i="34"/>
  <c r="D57" i="34"/>
  <c r="G57" i="34"/>
  <c r="C57" i="34"/>
  <c r="I57" i="34"/>
  <c r="E57" i="34"/>
  <c r="H57" i="34"/>
  <c r="L58" i="32"/>
  <c r="L58" i="33"/>
  <c r="L58" i="35"/>
  <c r="F57" i="31"/>
  <c r="G57" i="31"/>
  <c r="J57" i="31"/>
  <c r="I57" i="31"/>
  <c r="D57" i="31"/>
  <c r="C57" i="31"/>
  <c r="H57" i="31"/>
  <c r="E57" i="31"/>
  <c r="B59" i="32"/>
  <c r="B59" i="33"/>
  <c r="B59" i="34"/>
  <c r="B59" i="31"/>
  <c r="D57" i="33"/>
  <c r="F57" i="33"/>
  <c r="H57" i="33"/>
  <c r="G57" i="33"/>
  <c r="I57" i="33"/>
  <c r="J57" i="33"/>
  <c r="C57" i="33"/>
  <c r="E57" i="33"/>
  <c r="L58" i="31"/>
  <c r="E57" i="32"/>
  <c r="I57" i="32"/>
  <c r="H57" i="32"/>
  <c r="G57" i="32"/>
  <c r="F57" i="32"/>
  <c r="D57" i="32"/>
  <c r="J57" i="32"/>
  <c r="C57" i="32"/>
  <c r="L58" i="2"/>
  <c r="J57" i="2"/>
  <c r="I57" i="2"/>
  <c r="H57" i="2"/>
  <c r="G57" i="2"/>
  <c r="F57" i="2"/>
  <c r="E57" i="2"/>
  <c r="C57" i="2"/>
  <c r="D57" i="2"/>
  <c r="B59" i="2"/>
  <c r="I77" i="1"/>
  <c r="A62" i="1"/>
  <c r="E58" i="35" l="1"/>
  <c r="C58" i="35"/>
  <c r="D58" i="35"/>
  <c r="H58" i="35"/>
  <c r="F58" i="35"/>
  <c r="I58" i="35"/>
  <c r="J58" i="35"/>
  <c r="G58" i="35"/>
  <c r="L59" i="34"/>
  <c r="L59" i="33"/>
  <c r="I58" i="33"/>
  <c r="E58" i="33"/>
  <c r="H58" i="33"/>
  <c r="J58" i="33"/>
  <c r="F58" i="33"/>
  <c r="G58" i="33"/>
  <c r="C58" i="33"/>
  <c r="D58" i="33"/>
  <c r="L59" i="32"/>
  <c r="L59" i="35"/>
  <c r="D58" i="32"/>
  <c r="E58" i="32"/>
  <c r="H58" i="32"/>
  <c r="G58" i="32"/>
  <c r="I58" i="32"/>
  <c r="J58" i="32"/>
  <c r="C58" i="32"/>
  <c r="F58" i="32"/>
  <c r="B60" i="34"/>
  <c r="B60" i="33"/>
  <c r="B60" i="32"/>
  <c r="B60" i="31"/>
  <c r="D58" i="31"/>
  <c r="C58" i="31"/>
  <c r="I58" i="31"/>
  <c r="J58" i="31"/>
  <c r="E58" i="31"/>
  <c r="H58" i="31"/>
  <c r="F58" i="31"/>
  <c r="G58" i="31"/>
  <c r="L59" i="31"/>
  <c r="E58" i="34"/>
  <c r="D58" i="34"/>
  <c r="F58" i="34"/>
  <c r="C58" i="34"/>
  <c r="J58" i="34"/>
  <c r="I58" i="34"/>
  <c r="H58" i="34"/>
  <c r="G58" i="34"/>
  <c r="B60" i="2"/>
  <c r="L59" i="2"/>
  <c r="J58" i="2"/>
  <c r="D58" i="2"/>
  <c r="I58" i="2"/>
  <c r="H58" i="2"/>
  <c r="G58" i="2"/>
  <c r="F58" i="2"/>
  <c r="C58" i="2"/>
  <c r="E58" i="2"/>
  <c r="I31" i="1"/>
  <c r="A63" i="1"/>
  <c r="C59" i="35" l="1"/>
  <c r="H59" i="35"/>
  <c r="D59" i="35"/>
  <c r="J59" i="35"/>
  <c r="I59" i="35"/>
  <c r="E59" i="35"/>
  <c r="G59" i="35"/>
  <c r="F59" i="35"/>
  <c r="L60" i="32"/>
  <c r="L60" i="33"/>
  <c r="F59" i="32"/>
  <c r="E59" i="32"/>
  <c r="G59" i="32"/>
  <c r="H59" i="32"/>
  <c r="I59" i="32"/>
  <c r="C59" i="32"/>
  <c r="D59" i="32"/>
  <c r="J59" i="32"/>
  <c r="L60" i="34"/>
  <c r="L60" i="35"/>
  <c r="F59" i="33"/>
  <c r="I59" i="33"/>
  <c r="C59" i="33"/>
  <c r="J59" i="33"/>
  <c r="E59" i="33"/>
  <c r="D59" i="33"/>
  <c r="H59" i="33"/>
  <c r="G59" i="33"/>
  <c r="B61" i="34"/>
  <c r="B61" i="33"/>
  <c r="B61" i="32"/>
  <c r="B61" i="31"/>
  <c r="E59" i="31"/>
  <c r="D59" i="31"/>
  <c r="C59" i="31"/>
  <c r="I59" i="31"/>
  <c r="J59" i="31"/>
  <c r="H59" i="31"/>
  <c r="G59" i="31"/>
  <c r="F59" i="31"/>
  <c r="L60" i="31"/>
  <c r="J59" i="34"/>
  <c r="H59" i="34"/>
  <c r="G59" i="34"/>
  <c r="I59" i="34"/>
  <c r="F59" i="34"/>
  <c r="E59" i="34"/>
  <c r="C59" i="34"/>
  <c r="D59" i="34"/>
  <c r="D59" i="2"/>
  <c r="I59" i="2"/>
  <c r="H59" i="2"/>
  <c r="G59" i="2"/>
  <c r="E59" i="2"/>
  <c r="C59" i="2"/>
  <c r="J59" i="2"/>
  <c r="F59" i="2"/>
  <c r="B61" i="2"/>
  <c r="L60" i="2"/>
  <c r="A64" i="1"/>
  <c r="I71" i="1"/>
  <c r="G60" i="35" l="1"/>
  <c r="E60" i="35"/>
  <c r="D60" i="35"/>
  <c r="F60" i="35"/>
  <c r="C60" i="35"/>
  <c r="H60" i="35"/>
  <c r="I60" i="35"/>
  <c r="J60" i="35"/>
  <c r="L61" i="32"/>
  <c r="I60" i="34"/>
  <c r="H60" i="34"/>
  <c r="F60" i="34"/>
  <c r="E60" i="34"/>
  <c r="C60" i="34"/>
  <c r="J60" i="34"/>
  <c r="D60" i="34"/>
  <c r="G60" i="34"/>
  <c r="L61" i="33"/>
  <c r="L61" i="34"/>
  <c r="L61" i="35"/>
  <c r="F60" i="33"/>
  <c r="C60" i="33"/>
  <c r="D60" i="33"/>
  <c r="I60" i="33"/>
  <c r="J60" i="33"/>
  <c r="E60" i="33"/>
  <c r="G60" i="33"/>
  <c r="H60" i="33"/>
  <c r="B62" i="33"/>
  <c r="B62" i="31"/>
  <c r="B62" i="34"/>
  <c r="B62" i="32"/>
  <c r="F60" i="31"/>
  <c r="E60" i="31"/>
  <c r="G60" i="31"/>
  <c r="H60" i="31"/>
  <c r="J60" i="31"/>
  <c r="D60" i="31"/>
  <c r="C60" i="31"/>
  <c r="I60" i="31"/>
  <c r="L61" i="31"/>
  <c r="H60" i="32"/>
  <c r="G60" i="32"/>
  <c r="F60" i="32"/>
  <c r="E60" i="32"/>
  <c r="D60" i="32"/>
  <c r="C60" i="32"/>
  <c r="J60" i="32"/>
  <c r="I60" i="32"/>
  <c r="C60" i="2"/>
  <c r="E60" i="2"/>
  <c r="J60" i="2"/>
  <c r="D60" i="2"/>
  <c r="F60" i="2"/>
  <c r="I60" i="2"/>
  <c r="H60" i="2"/>
  <c r="G60" i="2"/>
  <c r="L61" i="2"/>
  <c r="B62" i="2"/>
  <c r="I84" i="1"/>
  <c r="A65" i="1"/>
  <c r="E61" i="35" l="1"/>
  <c r="D61" i="35"/>
  <c r="C61" i="35"/>
  <c r="I61" i="35"/>
  <c r="J61" i="35"/>
  <c r="H61" i="35"/>
  <c r="F61" i="35"/>
  <c r="G61" i="35"/>
  <c r="L62" i="34"/>
  <c r="L62" i="31"/>
  <c r="F61" i="34"/>
  <c r="E61" i="34"/>
  <c r="D61" i="34"/>
  <c r="C61" i="34"/>
  <c r="J61" i="34"/>
  <c r="I61" i="34"/>
  <c r="G61" i="34"/>
  <c r="H61" i="34"/>
  <c r="L62" i="33"/>
  <c r="L62" i="35"/>
  <c r="E61" i="33"/>
  <c r="H61" i="33"/>
  <c r="C61" i="33"/>
  <c r="J61" i="33"/>
  <c r="D61" i="33"/>
  <c r="I61" i="33"/>
  <c r="G61" i="33"/>
  <c r="F61" i="33"/>
  <c r="B63" i="31"/>
  <c r="B63" i="34"/>
  <c r="B63" i="32"/>
  <c r="B63" i="33"/>
  <c r="F61" i="31"/>
  <c r="D61" i="31"/>
  <c r="I61" i="31"/>
  <c r="H61" i="31"/>
  <c r="J61" i="31"/>
  <c r="C61" i="31"/>
  <c r="E61" i="31"/>
  <c r="G61" i="31"/>
  <c r="L62" i="32"/>
  <c r="F61" i="32"/>
  <c r="E61" i="32"/>
  <c r="I61" i="32"/>
  <c r="J61" i="32"/>
  <c r="G61" i="32"/>
  <c r="C61" i="32"/>
  <c r="D61" i="32"/>
  <c r="H61" i="32"/>
  <c r="H61" i="2"/>
  <c r="I61" i="2"/>
  <c r="F61" i="2"/>
  <c r="D61" i="2"/>
  <c r="E61" i="2"/>
  <c r="C61" i="2"/>
  <c r="J61" i="2"/>
  <c r="G61" i="2"/>
  <c r="B63" i="2"/>
  <c r="L62" i="2"/>
  <c r="I87" i="1"/>
  <c r="A66" i="1"/>
  <c r="I62" i="35" l="1"/>
  <c r="G62" i="35"/>
  <c r="F62" i="35"/>
  <c r="E62" i="35"/>
  <c r="C62" i="35"/>
  <c r="H62" i="35"/>
  <c r="D62" i="35"/>
  <c r="J62" i="35"/>
  <c r="L63" i="34"/>
  <c r="C62" i="33"/>
  <c r="G62" i="33"/>
  <c r="I62" i="33"/>
  <c r="D62" i="33"/>
  <c r="E62" i="33"/>
  <c r="J62" i="33"/>
  <c r="F62" i="33"/>
  <c r="H62" i="33"/>
  <c r="L63" i="32"/>
  <c r="L63" i="31"/>
  <c r="L63" i="35"/>
  <c r="I62" i="31"/>
  <c r="H62" i="31"/>
  <c r="F62" i="31"/>
  <c r="C62" i="31"/>
  <c r="E62" i="31"/>
  <c r="D62" i="31"/>
  <c r="G62" i="31"/>
  <c r="J62" i="31"/>
  <c r="B64" i="31"/>
  <c r="B64" i="34"/>
  <c r="B64" i="33"/>
  <c r="B64" i="32"/>
  <c r="F62" i="32"/>
  <c r="E62" i="32"/>
  <c r="D62" i="32"/>
  <c r="C62" i="32"/>
  <c r="J62" i="32"/>
  <c r="I62" i="32"/>
  <c r="H62" i="32"/>
  <c r="G62" i="32"/>
  <c r="L63" i="33"/>
  <c r="H62" i="34"/>
  <c r="J62" i="34"/>
  <c r="G62" i="34"/>
  <c r="F62" i="34"/>
  <c r="E62" i="34"/>
  <c r="D62" i="34"/>
  <c r="I62" i="34"/>
  <c r="C62" i="34"/>
  <c r="L63" i="2"/>
  <c r="H62" i="2"/>
  <c r="G62" i="2"/>
  <c r="D62" i="2"/>
  <c r="J62" i="2"/>
  <c r="I62" i="2"/>
  <c r="E62" i="2"/>
  <c r="F62" i="2"/>
  <c r="C62" i="2"/>
  <c r="B64" i="2"/>
  <c r="I86" i="1"/>
  <c r="G63" i="35" l="1"/>
  <c r="F63" i="35"/>
  <c r="E63" i="35"/>
  <c r="D63" i="35"/>
  <c r="J63" i="35"/>
  <c r="I63" i="35"/>
  <c r="H63" i="35"/>
  <c r="C63" i="35"/>
  <c r="L64" i="34"/>
  <c r="D63" i="31"/>
  <c r="C63" i="31"/>
  <c r="E63" i="31"/>
  <c r="G63" i="31"/>
  <c r="F63" i="31"/>
  <c r="J63" i="31"/>
  <c r="H63" i="31"/>
  <c r="I63" i="31"/>
  <c r="L64" i="31"/>
  <c r="L64" i="35"/>
  <c r="L64" i="33"/>
  <c r="G63" i="32"/>
  <c r="F63" i="32"/>
  <c r="H63" i="32"/>
  <c r="J63" i="32"/>
  <c r="E63" i="32"/>
  <c r="D63" i="32"/>
  <c r="C63" i="32"/>
  <c r="I63" i="32"/>
  <c r="I63" i="33"/>
  <c r="H63" i="33"/>
  <c r="F63" i="33"/>
  <c r="E63" i="33"/>
  <c r="G63" i="33"/>
  <c r="D63" i="33"/>
  <c r="C63" i="33"/>
  <c r="J63" i="33"/>
  <c r="D63" i="34"/>
  <c r="J63" i="34"/>
  <c r="H63" i="34"/>
  <c r="I63" i="34"/>
  <c r="F63" i="34"/>
  <c r="C63" i="34"/>
  <c r="E63" i="34"/>
  <c r="G63" i="34"/>
  <c r="L64" i="32"/>
  <c r="I90" i="1"/>
  <c r="J31" i="1" s="1"/>
  <c r="L64" i="2"/>
  <c r="G63" i="2"/>
  <c r="H63" i="2"/>
  <c r="D63" i="2"/>
  <c r="J63" i="2"/>
  <c r="I63" i="2"/>
  <c r="F63" i="2"/>
  <c r="E63" i="2"/>
  <c r="C63" i="2"/>
  <c r="I64" i="35" l="1"/>
  <c r="F64" i="35"/>
  <c r="J64" i="35"/>
  <c r="H64" i="35"/>
  <c r="G64" i="35"/>
  <c r="E64" i="35"/>
  <c r="D64" i="35"/>
  <c r="C64" i="35"/>
  <c r="K20" i="1"/>
  <c r="J84" i="1"/>
  <c r="K91" i="1"/>
  <c r="K103" i="1"/>
  <c r="K95" i="1"/>
  <c r="J93" i="1"/>
  <c r="J77" i="1"/>
  <c r="K71" i="1"/>
  <c r="K34" i="1"/>
  <c r="J90" i="1"/>
  <c r="K90" i="1"/>
  <c r="J45" i="1"/>
  <c r="K55" i="1"/>
  <c r="K80" i="1"/>
  <c r="K65" i="1"/>
  <c r="J57" i="1"/>
  <c r="K109" i="1"/>
  <c r="J50" i="1"/>
  <c r="J80" i="1"/>
  <c r="J25" i="1"/>
  <c r="J95" i="1"/>
  <c r="K57" i="1"/>
  <c r="J38" i="1"/>
  <c r="K23" i="1"/>
  <c r="J23" i="1"/>
  <c r="J61" i="1"/>
  <c r="K92" i="1"/>
  <c r="K21" i="1"/>
  <c r="K74" i="1"/>
  <c r="K81" i="1"/>
  <c r="J49" i="1"/>
  <c r="K60" i="1"/>
  <c r="K38" i="1"/>
  <c r="J24" i="1"/>
  <c r="J27" i="1"/>
  <c r="J89" i="1"/>
  <c r="K58" i="1"/>
  <c r="J33" i="1"/>
  <c r="J29" i="1"/>
  <c r="K50" i="1"/>
  <c r="K110" i="1"/>
  <c r="J104" i="1"/>
  <c r="J48" i="1"/>
  <c r="J101" i="1"/>
  <c r="K29" i="1"/>
  <c r="K24" i="1"/>
  <c r="K46" i="1"/>
  <c r="K25" i="1"/>
  <c r="J65" i="1"/>
  <c r="J82" i="1"/>
  <c r="K53" i="1"/>
  <c r="J94" i="1"/>
  <c r="K104" i="1"/>
  <c r="J106" i="1"/>
  <c r="K49" i="1"/>
  <c r="K39" i="1"/>
  <c r="J58" i="1"/>
  <c r="J72" i="1"/>
  <c r="K61" i="1"/>
  <c r="J40" i="1"/>
  <c r="K59" i="1"/>
  <c r="J21" i="1"/>
  <c r="J109" i="1"/>
  <c r="J53" i="1"/>
  <c r="J110" i="1"/>
  <c r="J74" i="1"/>
  <c r="K94" i="1"/>
  <c r="K33" i="1"/>
  <c r="K89" i="1"/>
  <c r="K27" i="1"/>
  <c r="J81" i="1"/>
  <c r="J46" i="1"/>
  <c r="K97" i="1"/>
  <c r="K48" i="1"/>
  <c r="K42" i="1"/>
  <c r="K100" i="1"/>
  <c r="J44" i="1"/>
  <c r="K45" i="1"/>
  <c r="J100" i="1"/>
  <c r="K106" i="1"/>
  <c r="K44" i="1"/>
  <c r="J55" i="1"/>
  <c r="K40" i="1"/>
  <c r="J39" i="1"/>
  <c r="K37" i="1"/>
  <c r="J107" i="1"/>
  <c r="J35" i="1"/>
  <c r="J37" i="1"/>
  <c r="K82" i="1"/>
  <c r="J42" i="1"/>
  <c r="J97" i="1"/>
  <c r="K35" i="1"/>
  <c r="J60" i="1"/>
  <c r="K72" i="1"/>
  <c r="K101" i="1"/>
  <c r="J69" i="1"/>
  <c r="J59" i="1"/>
  <c r="K107" i="1"/>
  <c r="K56" i="1"/>
  <c r="K17" i="1"/>
  <c r="K26" i="1"/>
  <c r="J28" i="1"/>
  <c r="J51" i="1"/>
  <c r="J54" i="1"/>
  <c r="J78" i="1"/>
  <c r="J56" i="1"/>
  <c r="K75" i="1"/>
  <c r="K96" i="1"/>
  <c r="J26" i="1"/>
  <c r="K28" i="1"/>
  <c r="K83" i="1"/>
  <c r="J17" i="1"/>
  <c r="J66" i="1"/>
  <c r="K52" i="1"/>
  <c r="K99" i="1"/>
  <c r="K54" i="1"/>
  <c r="J19" i="1"/>
  <c r="J99" i="1"/>
  <c r="K85" i="1"/>
  <c r="J52" i="1"/>
  <c r="K19" i="1"/>
  <c r="K98" i="1"/>
  <c r="J96" i="1"/>
  <c r="J83" i="1"/>
  <c r="K78" i="1"/>
  <c r="K66" i="1"/>
  <c r="K51" i="1"/>
  <c r="K22" i="1"/>
  <c r="J75" i="1"/>
  <c r="J85" i="1"/>
  <c r="J47" i="1"/>
  <c r="K43" i="1"/>
  <c r="J98" i="1"/>
  <c r="K79" i="1"/>
  <c r="K70" i="1"/>
  <c r="J41" i="1"/>
  <c r="J67" i="1"/>
  <c r="K111" i="1"/>
  <c r="K105" i="1"/>
  <c r="K36" i="1"/>
  <c r="K32" i="1"/>
  <c r="J102" i="1"/>
  <c r="K62" i="1"/>
  <c r="K18" i="1"/>
  <c r="J18" i="1"/>
  <c r="J68" i="1"/>
  <c r="J63" i="1"/>
  <c r="K47" i="1"/>
  <c r="K63" i="1"/>
  <c r="J30" i="1"/>
  <c r="K30" i="1"/>
  <c r="K68" i="1"/>
  <c r="K41" i="1"/>
  <c r="J70" i="1"/>
  <c r="K102" i="1"/>
  <c r="J62" i="1"/>
  <c r="J111" i="1"/>
  <c r="J73" i="1"/>
  <c r="K73" i="1"/>
  <c r="J36" i="1"/>
  <c r="J43" i="1"/>
  <c r="K67" i="1"/>
  <c r="J105" i="1"/>
  <c r="J32" i="1"/>
  <c r="J22" i="1"/>
  <c r="J108" i="1"/>
  <c r="K77" i="1"/>
  <c r="K31" i="1"/>
  <c r="K76" i="1"/>
  <c r="J34" i="1"/>
  <c r="J20" i="1"/>
  <c r="J91" i="1"/>
  <c r="K93" i="1"/>
  <c r="J76" i="1"/>
  <c r="J71" i="1"/>
  <c r="J79" i="1"/>
  <c r="J64" i="1"/>
  <c r="K69" i="1"/>
  <c r="K86" i="1"/>
  <c r="K88" i="1"/>
  <c r="K64" i="1"/>
  <c r="J92" i="1"/>
  <c r="K108" i="1"/>
  <c r="J86" i="1"/>
  <c r="J87" i="1"/>
  <c r="J103" i="1"/>
  <c r="J88" i="1"/>
  <c r="K84" i="1"/>
  <c r="K87" i="1"/>
  <c r="C64" i="31"/>
  <c r="J64" i="31"/>
  <c r="I64" i="31"/>
  <c r="H64" i="31"/>
  <c r="G64" i="31"/>
  <c r="F64" i="31"/>
  <c r="E64" i="31"/>
  <c r="D64" i="31"/>
  <c r="D64" i="32"/>
  <c r="E64" i="32"/>
  <c r="F64" i="32"/>
  <c r="G64" i="32"/>
  <c r="I64" i="32"/>
  <c r="H64" i="32"/>
  <c r="J64" i="32"/>
  <c r="C64" i="32"/>
  <c r="E64" i="33"/>
  <c r="D64" i="33"/>
  <c r="C64" i="33"/>
  <c r="I64" i="33"/>
  <c r="H64" i="33"/>
  <c r="J64" i="33"/>
  <c r="G64" i="33"/>
  <c r="F64" i="33"/>
  <c r="F64" i="34"/>
  <c r="E64" i="34"/>
  <c r="D64" i="34"/>
  <c r="H64" i="34"/>
  <c r="C64" i="34"/>
  <c r="J64" i="34"/>
  <c r="G64" i="34"/>
  <c r="I64" i="34"/>
  <c r="I64" i="2"/>
  <c r="G64" i="2"/>
  <c r="F64" i="2"/>
  <c r="E64" i="2"/>
  <c r="H64" i="2"/>
  <c r="J64" i="2"/>
  <c r="D64" i="2"/>
  <c r="C64" i="2"/>
  <c r="L46" i="1" l="1"/>
  <c r="M46" i="1" s="1"/>
  <c r="L93" i="1"/>
  <c r="M93" i="1" s="1"/>
  <c r="L44" i="1"/>
  <c r="M44" i="1" s="1"/>
  <c r="L37" i="1"/>
  <c r="M37" i="1" s="1"/>
  <c r="L95" i="1"/>
  <c r="L75" i="1"/>
  <c r="L33" i="1"/>
  <c r="M33" i="1" s="1"/>
  <c r="L97" i="1"/>
  <c r="M97" i="1" s="1"/>
  <c r="L40" i="1"/>
  <c r="M40" i="1" s="1"/>
  <c r="L70" i="1"/>
  <c r="M70" i="1" s="1"/>
  <c r="L52" i="1"/>
  <c r="M52" i="1" s="1"/>
  <c r="L61" i="1"/>
  <c r="M61" i="1" s="1"/>
  <c r="L59" i="1"/>
  <c r="M59" i="1" s="1"/>
  <c r="L101" i="1"/>
  <c r="M101" i="1" s="1"/>
  <c r="L78" i="1"/>
  <c r="M78" i="1" s="1"/>
  <c r="L35" i="1"/>
  <c r="M35" i="1" s="1"/>
  <c r="L103" i="1"/>
  <c r="M103" i="1" s="1"/>
  <c r="L60" i="1"/>
  <c r="M60" i="1" s="1"/>
  <c r="L48" i="1"/>
  <c r="M48" i="1" s="1"/>
  <c r="L105" i="1"/>
  <c r="M105" i="1" s="1"/>
  <c r="L49" i="1"/>
  <c r="M49" i="1" s="1"/>
  <c r="L84" i="1"/>
  <c r="M84" i="1" s="1"/>
  <c r="L64" i="1"/>
  <c r="M64" i="1" s="1"/>
  <c r="L45" i="1"/>
  <c r="M45" i="1" s="1"/>
  <c r="L53" i="1"/>
  <c r="L25" i="1"/>
  <c r="M25" i="1" s="1"/>
  <c r="L86" i="1"/>
  <c r="L62" i="1"/>
  <c r="M62" i="1" s="1"/>
  <c r="L108" i="1"/>
  <c r="M108" i="1" s="1"/>
  <c r="L80" i="1"/>
  <c r="M80" i="1" s="1"/>
  <c r="L43" i="1"/>
  <c r="M43" i="1" s="1"/>
  <c r="L27" i="1"/>
  <c r="M27" i="1" s="1"/>
  <c r="L82" i="1"/>
  <c r="M82" i="1" s="1"/>
  <c r="L17" i="1"/>
  <c r="L83" i="1"/>
  <c r="M83" i="1" s="1"/>
  <c r="L94" i="1"/>
  <c r="M94" i="1" s="1"/>
  <c r="L18" i="1"/>
  <c r="M18" i="1" s="1"/>
  <c r="L72" i="1"/>
  <c r="M72" i="1" s="1"/>
  <c r="L90" i="1"/>
  <c r="M90" i="1" s="1"/>
  <c r="L91" i="1"/>
  <c r="M91" i="1" s="1"/>
  <c r="L55" i="1"/>
  <c r="M55" i="1" s="1"/>
  <c r="L28" i="1"/>
  <c r="M28" i="1" s="1"/>
  <c r="L30" i="1"/>
  <c r="M30" i="1" s="1"/>
  <c r="L98" i="1"/>
  <c r="M98" i="1" s="1"/>
  <c r="L99" i="1"/>
  <c r="M99" i="1" s="1"/>
  <c r="L54" i="1"/>
  <c r="M54" i="1" s="1"/>
  <c r="L24" i="1"/>
  <c r="M24" i="1" s="1"/>
  <c r="L110" i="1"/>
  <c r="M110" i="1" s="1"/>
  <c r="L38" i="1"/>
  <c r="M38" i="1" s="1"/>
  <c r="L36" i="1"/>
  <c r="L104" i="1"/>
  <c r="M104" i="1" s="1"/>
  <c r="L56" i="1"/>
  <c r="L50" i="1"/>
  <c r="M50" i="1" s="1"/>
  <c r="L106" i="1"/>
  <c r="M106" i="1" s="1"/>
  <c r="L19" i="1"/>
  <c r="M19" i="1" s="1"/>
  <c r="L23" i="1"/>
  <c r="L111" i="1"/>
  <c r="M111" i="1" s="1"/>
  <c r="L77" i="1"/>
  <c r="M77" i="1" s="1"/>
  <c r="L51" i="1"/>
  <c r="M51" i="1" s="1"/>
  <c r="L109" i="1"/>
  <c r="M109" i="1" s="1"/>
  <c r="L79" i="1"/>
  <c r="M79" i="1" s="1"/>
  <c r="L34" i="1"/>
  <c r="M34" i="1" s="1"/>
  <c r="L107" i="1"/>
  <c r="M107" i="1" s="1"/>
  <c r="L81" i="1"/>
  <c r="M81" i="1" s="1"/>
  <c r="L41" i="1"/>
  <c r="M41" i="1" s="1"/>
  <c r="L69" i="1"/>
  <c r="M69" i="1" s="1"/>
  <c r="L67" i="1"/>
  <c r="M67" i="1" s="1"/>
  <c r="L22" i="1"/>
  <c r="M22" i="1" s="1"/>
  <c r="L20" i="1"/>
  <c r="M20" i="1" s="1"/>
  <c r="L85" i="1"/>
  <c r="M85" i="1" s="1"/>
  <c r="L73" i="1"/>
  <c r="L32" i="1"/>
  <c r="M32" i="1" s="1"/>
  <c r="L87" i="1"/>
  <c r="L68" i="1"/>
  <c r="M68" i="1" s="1"/>
  <c r="L26" i="1"/>
  <c r="M26" i="1" s="1"/>
  <c r="L89" i="1"/>
  <c r="M89" i="1" s="1"/>
  <c r="L65" i="1"/>
  <c r="M65" i="1" s="1"/>
  <c r="L66" i="1"/>
  <c r="M66" i="1" s="1"/>
  <c r="L58" i="1"/>
  <c r="M58" i="1" s="1"/>
  <c r="L21" i="1"/>
  <c r="M21" i="1" s="1"/>
  <c r="L76" i="1"/>
  <c r="M76" i="1" s="1"/>
  <c r="L71" i="1"/>
  <c r="M71" i="1" s="1"/>
  <c r="L63" i="1"/>
  <c r="M63" i="1" s="1"/>
  <c r="L47" i="1"/>
  <c r="M47" i="1" s="1"/>
  <c r="L88" i="1"/>
  <c r="M88" i="1" s="1"/>
  <c r="L29" i="1"/>
  <c r="M29" i="1" s="1"/>
  <c r="L42" i="1"/>
  <c r="M42" i="1" s="1"/>
  <c r="L92" i="1"/>
  <c r="M92" i="1" s="1"/>
  <c r="L57" i="1"/>
  <c r="M57" i="1" s="1"/>
  <c r="L102" i="1"/>
  <c r="M102" i="1" s="1"/>
  <c r="L74" i="1"/>
  <c r="M74" i="1" s="1"/>
  <c r="L96" i="1"/>
  <c r="M96" i="1" s="1"/>
  <c r="L31" i="1"/>
  <c r="M31" i="1" s="1"/>
  <c r="L39" i="1"/>
  <c r="M39" i="1" s="1"/>
  <c r="L100" i="1"/>
  <c r="M100" i="1" s="1"/>
  <c r="M73" i="1"/>
  <c r="M56" i="1"/>
  <c r="M86" i="1"/>
  <c r="M95" i="1"/>
  <c r="M36" i="1"/>
  <c r="M75" i="1"/>
  <c r="M53" i="1"/>
  <c r="M87" i="1"/>
  <c r="G10" i="2"/>
  <c r="I10" i="2"/>
  <c r="F10" i="31"/>
  <c r="H10" i="2"/>
  <c r="E10" i="33"/>
  <c r="F10" i="2"/>
  <c r="J10" i="2"/>
  <c r="B10" i="2"/>
  <c r="E10" i="2" s="1"/>
  <c r="H10" i="31"/>
  <c r="G10" i="32"/>
  <c r="I10" i="31"/>
  <c r="J10" i="31"/>
  <c r="J10" i="32"/>
  <c r="G10" i="31"/>
  <c r="I10" i="32"/>
  <c r="H10" i="32"/>
  <c r="B10" i="31"/>
  <c r="E10" i="31" s="1"/>
  <c r="F10" i="32"/>
  <c r="B10" i="32"/>
  <c r="E10" i="32" s="1"/>
  <c r="M17" i="1" l="1"/>
  <c r="K25" i="31" l="1"/>
  <c r="K74" i="31" l="1"/>
  <c r="K112" i="32"/>
  <c r="K22" i="32"/>
  <c r="K21" i="34"/>
  <c r="K203" i="32"/>
  <c r="K41" i="32"/>
  <c r="K127" i="31"/>
  <c r="K159" i="31"/>
  <c r="K81" i="31"/>
  <c r="K160" i="33"/>
  <c r="K188" i="33"/>
  <c r="K162" i="31"/>
  <c r="K164" i="31"/>
  <c r="K120" i="31"/>
  <c r="K121" i="31"/>
  <c r="K155" i="31"/>
  <c r="K48" i="33"/>
  <c r="K111" i="32"/>
  <c r="K15" i="33"/>
  <c r="K193" i="33"/>
  <c r="K69" i="32"/>
  <c r="K177" i="32"/>
  <c r="K97" i="32"/>
  <c r="K191" i="32"/>
  <c r="K95" i="32"/>
  <c r="K167" i="31"/>
  <c r="K99" i="31"/>
  <c r="K16" i="35"/>
  <c r="K96" i="32"/>
  <c r="K86" i="31"/>
  <c r="K30" i="32"/>
  <c r="K83" i="33"/>
  <c r="K39" i="33"/>
  <c r="K200" i="33"/>
  <c r="K165" i="33"/>
  <c r="K207" i="31"/>
  <c r="K117" i="31"/>
  <c r="K176" i="31"/>
  <c r="K27" i="33"/>
  <c r="K20" i="34"/>
  <c r="K80" i="31"/>
  <c r="K24" i="31"/>
  <c r="K113" i="33"/>
  <c r="K149" i="32"/>
  <c r="K169" i="33"/>
  <c r="K143" i="31"/>
  <c r="K109" i="31"/>
  <c r="K33" i="31"/>
  <c r="K16" i="33"/>
  <c r="K43" i="31"/>
  <c r="K90" i="32"/>
  <c r="K173" i="31"/>
  <c r="K140" i="31"/>
  <c r="K177" i="31"/>
  <c r="K18" i="33"/>
  <c r="K42" i="32"/>
  <c r="K127" i="33"/>
  <c r="K92" i="33"/>
  <c r="K166" i="33"/>
  <c r="K148" i="31"/>
  <c r="K170" i="33"/>
  <c r="K146" i="31"/>
  <c r="K108" i="32"/>
  <c r="K68" i="33"/>
  <c r="K94" i="31"/>
  <c r="K85" i="32"/>
  <c r="K129" i="31"/>
  <c r="K165" i="32"/>
  <c r="K94" i="32"/>
  <c r="K172" i="33"/>
  <c r="K87" i="33"/>
  <c r="K107" i="32"/>
  <c r="K108" i="33"/>
  <c r="K104" i="31"/>
  <c r="K66" i="33"/>
  <c r="K149" i="33"/>
  <c r="K114" i="31"/>
  <c r="K169" i="32"/>
  <c r="K93" i="31"/>
  <c r="K143" i="33"/>
  <c r="K168" i="31"/>
  <c r="K105" i="33"/>
  <c r="K17" i="31"/>
  <c r="K135" i="31"/>
  <c r="K98" i="33"/>
  <c r="K181" i="33"/>
  <c r="K178" i="33"/>
  <c r="K73" i="33"/>
  <c r="K84" i="31"/>
  <c r="K49" i="33"/>
  <c r="K182" i="32"/>
  <c r="K142" i="33"/>
  <c r="K18" i="34"/>
  <c r="K118" i="31"/>
  <c r="K76" i="33"/>
  <c r="K113" i="32"/>
  <c r="K206" i="32"/>
  <c r="K77" i="31"/>
  <c r="K90" i="33"/>
  <c r="K87" i="32"/>
  <c r="K25" i="33"/>
  <c r="K21" i="32"/>
  <c r="K192" i="32"/>
  <c r="K168" i="33"/>
  <c r="K198" i="31"/>
  <c r="K19" i="34"/>
  <c r="K182" i="33"/>
  <c r="K206" i="31"/>
  <c r="K196" i="32"/>
  <c r="K68" i="32"/>
  <c r="K29" i="32"/>
  <c r="K154" i="31"/>
  <c r="K99" i="33"/>
  <c r="K172" i="31"/>
  <c r="K65" i="32"/>
  <c r="K123" i="32"/>
  <c r="K18" i="32"/>
  <c r="K36" i="33"/>
  <c r="K207" i="32"/>
  <c r="K112" i="33"/>
  <c r="K87" i="31"/>
  <c r="K51" i="31"/>
  <c r="K190" i="32"/>
  <c r="K131" i="33"/>
  <c r="K179" i="31"/>
  <c r="K103" i="33"/>
  <c r="K159" i="32"/>
  <c r="K28" i="31"/>
  <c r="K161" i="32"/>
  <c r="K147" i="32"/>
  <c r="K139" i="31"/>
  <c r="K186" i="2"/>
  <c r="K116" i="32"/>
  <c r="K149" i="31"/>
  <c r="K121" i="32"/>
  <c r="K161" i="33"/>
  <c r="K182" i="31"/>
  <c r="K72" i="32"/>
  <c r="K127" i="32"/>
  <c r="K107" i="33"/>
  <c r="K37" i="33"/>
  <c r="K144" i="33"/>
  <c r="K102" i="33"/>
  <c r="K188" i="31"/>
  <c r="K40" i="33"/>
  <c r="K169" i="31"/>
  <c r="K141" i="32"/>
  <c r="K20" i="31"/>
  <c r="K80" i="32"/>
  <c r="K189" i="31"/>
  <c r="K134" i="32"/>
  <c r="K131" i="32"/>
  <c r="K119" i="31"/>
  <c r="K72" i="31"/>
  <c r="K41" i="31"/>
  <c r="K189" i="32"/>
  <c r="K72" i="33"/>
  <c r="K19" i="31"/>
  <c r="K67" i="32"/>
  <c r="K194" i="31"/>
  <c r="K161" i="31"/>
  <c r="K88" i="32"/>
  <c r="K23" i="31"/>
  <c r="K100" i="31"/>
  <c r="K157" i="32"/>
  <c r="K187" i="33"/>
  <c r="K47" i="33"/>
  <c r="K85" i="33"/>
  <c r="K22" i="33"/>
  <c r="K126" i="33"/>
  <c r="K209" i="32"/>
  <c r="K31" i="31"/>
  <c r="K183" i="32"/>
  <c r="K140" i="33"/>
  <c r="K124" i="33"/>
  <c r="K130" i="32"/>
  <c r="K138" i="31"/>
  <c r="K187" i="31"/>
  <c r="K197" i="31"/>
  <c r="K151" i="32"/>
  <c r="K119" i="33"/>
  <c r="K148" i="33"/>
  <c r="K41" i="33"/>
  <c r="K184" i="32"/>
  <c r="K120" i="32"/>
  <c r="K111" i="33"/>
  <c r="K44" i="31"/>
  <c r="K146" i="32"/>
  <c r="K124" i="32"/>
  <c r="K200" i="31"/>
  <c r="K91" i="32"/>
  <c r="K45" i="33"/>
  <c r="K140" i="32"/>
  <c r="K81" i="32"/>
  <c r="K97" i="31"/>
  <c r="K28" i="33"/>
  <c r="K40" i="32"/>
  <c r="K166" i="31"/>
  <c r="K195" i="31"/>
  <c r="K47" i="32"/>
  <c r="K176" i="32"/>
  <c r="K18" i="31"/>
  <c r="K193" i="32"/>
  <c r="K204" i="31"/>
  <c r="K197" i="33"/>
  <c r="K20" i="2"/>
  <c r="K42" i="33"/>
  <c r="K67" i="31"/>
  <c r="K118" i="32"/>
  <c r="K17" i="33"/>
  <c r="K163" i="31"/>
  <c r="K175" i="33"/>
  <c r="K39" i="32"/>
  <c r="K133" i="33"/>
  <c r="K206" i="33"/>
  <c r="K199" i="31"/>
  <c r="K153" i="31"/>
  <c r="K187" i="32"/>
  <c r="K66" i="32"/>
  <c r="K135" i="33"/>
  <c r="K48" i="31"/>
  <c r="K190" i="31"/>
  <c r="K83" i="32"/>
  <c r="K94" i="33"/>
  <c r="K84" i="32"/>
  <c r="K188" i="32"/>
  <c r="K205" i="31"/>
  <c r="K79" i="31"/>
  <c r="K26" i="31"/>
  <c r="K103" i="31"/>
  <c r="K142" i="31"/>
  <c r="K88" i="31"/>
  <c r="K139" i="32"/>
  <c r="K193" i="31"/>
  <c r="K129" i="32"/>
  <c r="K186" i="32"/>
  <c r="K158" i="32"/>
  <c r="K205" i="33"/>
  <c r="K133" i="31"/>
  <c r="K100" i="32"/>
  <c r="K202" i="32"/>
  <c r="K176" i="33"/>
  <c r="K115" i="33"/>
  <c r="K204" i="33"/>
  <c r="K85" i="31"/>
  <c r="K139" i="33"/>
  <c r="K74" i="32"/>
  <c r="K100" i="33"/>
  <c r="K137" i="32"/>
  <c r="K86" i="32"/>
  <c r="K109" i="33"/>
  <c r="K18" i="35"/>
  <c r="K70" i="31"/>
  <c r="K108" i="31"/>
  <c r="K34" i="33"/>
  <c r="K29" i="33"/>
  <c r="K180" i="33"/>
  <c r="K197" i="32"/>
  <c r="K191" i="33"/>
  <c r="K172" i="32"/>
  <c r="K15" i="32"/>
  <c r="K51" i="33"/>
  <c r="K147" i="31"/>
  <c r="K110" i="33"/>
  <c r="K150" i="32"/>
  <c r="K192" i="33"/>
  <c r="K101" i="32"/>
  <c r="K154" i="33"/>
  <c r="K82" i="32"/>
  <c r="K137" i="33"/>
  <c r="K103" i="32"/>
  <c r="K186" i="31"/>
  <c r="K162" i="32"/>
  <c r="K102" i="32"/>
  <c r="K77" i="33"/>
  <c r="K152" i="32"/>
  <c r="K57" i="2"/>
  <c r="K79" i="33"/>
  <c r="K103" i="2"/>
  <c r="K111" i="2"/>
  <c r="K32" i="32"/>
  <c r="K46" i="33"/>
  <c r="K147" i="33"/>
  <c r="K201" i="32"/>
  <c r="K181" i="31"/>
  <c r="K17" i="34"/>
  <c r="K114" i="32"/>
  <c r="K163" i="33"/>
  <c r="K50" i="32"/>
  <c r="K21" i="31"/>
  <c r="K174" i="32"/>
  <c r="K105" i="32"/>
  <c r="K168" i="32"/>
  <c r="K173" i="32"/>
  <c r="K78" i="31"/>
  <c r="K77" i="32"/>
  <c r="K69" i="31"/>
  <c r="K209" i="31"/>
  <c r="K167" i="33"/>
  <c r="K141" i="33"/>
  <c r="K119" i="32"/>
  <c r="K105" i="31"/>
  <c r="K15" i="31"/>
  <c r="K155" i="32"/>
  <c r="K160" i="32"/>
  <c r="K209" i="33"/>
  <c r="K164" i="32"/>
  <c r="K184" i="31"/>
  <c r="K110" i="31"/>
  <c r="K32" i="33"/>
  <c r="K23" i="32"/>
  <c r="K195" i="33"/>
  <c r="K156" i="33"/>
  <c r="K132" i="33"/>
  <c r="K170" i="32"/>
  <c r="K201" i="33"/>
  <c r="K202" i="31"/>
  <c r="K122" i="32"/>
  <c r="K42" i="31"/>
  <c r="K201" i="31"/>
  <c r="K151" i="33"/>
  <c r="K132" i="31"/>
  <c r="K86" i="33"/>
  <c r="K49" i="32"/>
  <c r="K38" i="33"/>
  <c r="K15" i="34"/>
  <c r="K111" i="31"/>
  <c r="K20" i="32"/>
  <c r="K23" i="34"/>
  <c r="K208" i="31"/>
  <c r="K69" i="33"/>
  <c r="K144" i="31"/>
  <c r="K152" i="31"/>
  <c r="K46" i="31"/>
  <c r="K78" i="33"/>
  <c r="K109" i="32"/>
  <c r="K22" i="31"/>
  <c r="K70" i="33"/>
  <c r="K106" i="33"/>
  <c r="K177" i="2"/>
  <c r="K173" i="33"/>
  <c r="K172" i="2"/>
  <c r="K24" i="33"/>
  <c r="K45" i="32"/>
  <c r="K141" i="31"/>
  <c r="K82" i="33"/>
  <c r="K23" i="33"/>
  <c r="K190" i="33"/>
  <c r="K47" i="31"/>
  <c r="K68" i="31"/>
  <c r="K92" i="31"/>
  <c r="K16" i="32"/>
  <c r="K183" i="31"/>
  <c r="K121" i="33"/>
  <c r="K171" i="33"/>
  <c r="K208" i="32"/>
  <c r="K171" i="31"/>
  <c r="K180" i="32"/>
  <c r="K151" i="31"/>
  <c r="K88" i="33"/>
  <c r="K106" i="32"/>
  <c r="K150" i="33"/>
  <c r="K203" i="33"/>
  <c r="K156" i="31"/>
  <c r="K19" i="32"/>
  <c r="K53" i="33"/>
  <c r="K192" i="31"/>
  <c r="K125" i="32"/>
  <c r="K113" i="31"/>
  <c r="K101" i="31"/>
  <c r="K67" i="33"/>
  <c r="K179" i="32"/>
  <c r="K181" i="32"/>
  <c r="K178" i="31"/>
  <c r="K175" i="31"/>
  <c r="K183" i="33"/>
  <c r="K158" i="33"/>
  <c r="K16" i="34"/>
  <c r="K128" i="32"/>
  <c r="K143" i="32"/>
  <c r="K101" i="33"/>
  <c r="K79" i="32"/>
  <c r="K124" i="31"/>
  <c r="K32" i="31"/>
  <c r="K115" i="32"/>
  <c r="K16" i="31"/>
  <c r="K162" i="33"/>
  <c r="K43" i="32"/>
  <c r="K114" i="33"/>
  <c r="K21" i="33"/>
  <c r="K34" i="31"/>
  <c r="K71" i="32"/>
  <c r="K194" i="32"/>
  <c r="K142" i="32"/>
  <c r="K195" i="32"/>
  <c r="K19" i="35"/>
  <c r="K158" i="31"/>
  <c r="K36" i="32"/>
  <c r="K150" i="31"/>
  <c r="K104" i="32"/>
  <c r="K33" i="33"/>
  <c r="K174" i="33"/>
  <c r="K207" i="33"/>
  <c r="K115" i="31"/>
  <c r="K120" i="33"/>
  <c r="K170" i="31"/>
  <c r="K153" i="33"/>
  <c r="K194" i="33"/>
  <c r="K82" i="31"/>
  <c r="K137" i="31"/>
  <c r="K50" i="31"/>
  <c r="K122" i="31"/>
  <c r="K30" i="31"/>
  <c r="K199" i="32"/>
  <c r="K35" i="32"/>
  <c r="K146" i="33"/>
  <c r="K45" i="31"/>
  <c r="K128" i="31"/>
  <c r="K185" i="31"/>
  <c r="K185" i="33"/>
  <c r="K19" i="33"/>
  <c r="K136" i="32"/>
  <c r="K145" i="33"/>
  <c r="K196" i="31"/>
  <c r="K144" i="32"/>
  <c r="K159" i="33"/>
  <c r="K130" i="33"/>
  <c r="K17" i="32"/>
  <c r="K200" i="32"/>
  <c r="K155" i="33"/>
  <c r="K37" i="32"/>
  <c r="K185" i="32"/>
  <c r="K178" i="32"/>
  <c r="K27" i="31"/>
  <c r="K96" i="33"/>
  <c r="K156" i="32"/>
  <c r="K31" i="33"/>
  <c r="K26" i="32"/>
  <c r="K15" i="35"/>
  <c r="K203" i="31"/>
  <c r="K26" i="33"/>
  <c r="K93" i="33"/>
  <c r="K31" i="32"/>
  <c r="K128" i="33"/>
  <c r="K38" i="31"/>
  <c r="K66" i="31"/>
  <c r="K33" i="32"/>
  <c r="K136" i="33"/>
  <c r="K92" i="32"/>
  <c r="K153" i="32"/>
  <c r="K196" i="33"/>
  <c r="K125" i="31"/>
  <c r="K136" i="31"/>
  <c r="K71" i="31"/>
  <c r="K129" i="33"/>
  <c r="K34" i="32"/>
  <c r="K138" i="32"/>
  <c r="K43" i="33"/>
  <c r="K184" i="33"/>
  <c r="K131" i="31"/>
  <c r="K76" i="31"/>
  <c r="K166" i="32"/>
  <c r="K179" i="33"/>
  <c r="K90" i="31"/>
  <c r="K50" i="33"/>
  <c r="K123" i="33"/>
  <c r="K91" i="33"/>
  <c r="K205" i="32"/>
  <c r="K27" i="32"/>
  <c r="K125" i="33"/>
  <c r="K98" i="32"/>
  <c r="K126" i="31"/>
  <c r="K138" i="33"/>
  <c r="K20" i="33"/>
  <c r="K75" i="32"/>
  <c r="K186" i="33"/>
  <c r="K117" i="33"/>
  <c r="K102" i="31"/>
  <c r="K73" i="32"/>
  <c r="K30" i="33"/>
  <c r="K25" i="32"/>
  <c r="K145" i="31"/>
  <c r="K93" i="32"/>
  <c r="K73" i="31"/>
  <c r="K28" i="32"/>
  <c r="K110" i="32"/>
  <c r="K38" i="32"/>
  <c r="K145" i="32"/>
  <c r="K48" i="32"/>
  <c r="K76" i="32"/>
  <c r="K154" i="32"/>
  <c r="K191" i="31"/>
  <c r="K81" i="33"/>
  <c r="K195" i="34"/>
  <c r="K122" i="35"/>
  <c r="K178" i="34"/>
  <c r="K114" i="34"/>
  <c r="K156" i="35"/>
  <c r="K153" i="34"/>
  <c r="K68" i="35"/>
  <c r="K182" i="34"/>
  <c r="K138" i="35"/>
  <c r="K125" i="35"/>
  <c r="K169" i="35"/>
  <c r="K129" i="34"/>
  <c r="K131" i="35"/>
  <c r="K199" i="34"/>
  <c r="K57" i="33"/>
  <c r="K165" i="35"/>
  <c r="K162" i="34"/>
  <c r="K147" i="35"/>
  <c r="K142" i="34"/>
  <c r="K117" i="35"/>
  <c r="K62" i="34"/>
  <c r="K202" i="35"/>
  <c r="K48" i="34"/>
  <c r="K69" i="35"/>
  <c r="K187" i="35"/>
  <c r="K127" i="35"/>
  <c r="K63" i="31"/>
  <c r="K109" i="35"/>
  <c r="K53" i="32"/>
  <c r="K145" i="35"/>
  <c r="K85" i="35"/>
  <c r="K43" i="34"/>
  <c r="K200" i="34"/>
  <c r="K149" i="34"/>
  <c r="K201" i="35"/>
  <c r="K67" i="34"/>
  <c r="K139" i="35"/>
  <c r="K103" i="35"/>
  <c r="K136" i="35"/>
  <c r="K123" i="35"/>
  <c r="K96" i="35"/>
  <c r="K80" i="35"/>
  <c r="K162" i="35"/>
  <c r="K84" i="35"/>
  <c r="K110" i="34"/>
  <c r="K186" i="34"/>
  <c r="K116" i="34"/>
  <c r="K176" i="35"/>
  <c r="K59" i="32"/>
  <c r="K60" i="34"/>
  <c r="K191" i="35"/>
  <c r="K56" i="33"/>
  <c r="K129" i="35"/>
  <c r="K33" i="34"/>
  <c r="K155" i="34"/>
  <c r="K46" i="34"/>
  <c r="K72" i="35"/>
  <c r="K73" i="35"/>
  <c r="K204" i="34"/>
  <c r="K93" i="35"/>
  <c r="K73" i="34"/>
  <c r="K111" i="35"/>
  <c r="K95" i="34"/>
  <c r="K158" i="34"/>
  <c r="K203" i="35"/>
  <c r="K199" i="35"/>
  <c r="K174" i="35"/>
  <c r="K167" i="34"/>
  <c r="K170" i="34"/>
  <c r="K170" i="35"/>
  <c r="K153" i="35"/>
  <c r="K181" i="34"/>
  <c r="K111" i="34"/>
  <c r="K196" i="35"/>
  <c r="K152" i="34"/>
  <c r="K98" i="35"/>
  <c r="K90" i="34"/>
  <c r="K76" i="34"/>
  <c r="K65" i="34"/>
  <c r="K55" i="31"/>
  <c r="K180" i="34"/>
  <c r="K112" i="34"/>
  <c r="K160" i="34"/>
  <c r="K209" i="35"/>
  <c r="K110" i="35"/>
  <c r="K144" i="34"/>
  <c r="K157" i="35"/>
  <c r="K140" i="34"/>
  <c r="K134" i="34"/>
  <c r="K58" i="31"/>
  <c r="K107" i="35"/>
  <c r="K61" i="31"/>
  <c r="K155" i="35"/>
  <c r="K56" i="31"/>
  <c r="K161" i="34"/>
  <c r="K94" i="34"/>
  <c r="K127" i="34"/>
  <c r="K184" i="34"/>
  <c r="K161" i="35"/>
  <c r="K64" i="33"/>
  <c r="K57" i="32"/>
  <c r="K95" i="35"/>
  <c r="K198" i="34"/>
  <c r="K190" i="34"/>
  <c r="K126" i="34"/>
  <c r="K52" i="32"/>
  <c r="K58" i="34"/>
  <c r="K181" i="35"/>
  <c r="K196" i="34"/>
  <c r="K87" i="35"/>
  <c r="K60" i="33"/>
  <c r="K47" i="34"/>
  <c r="K141" i="34"/>
  <c r="K168" i="35"/>
  <c r="K142" i="35"/>
  <c r="K76" i="35"/>
  <c r="K71" i="34"/>
  <c r="K202" i="34"/>
  <c r="K88" i="35"/>
  <c r="K55" i="33"/>
  <c r="K54" i="32"/>
  <c r="K113" i="35"/>
  <c r="K75" i="34"/>
  <c r="K64" i="31"/>
  <c r="K187" i="34"/>
  <c r="K69" i="34"/>
  <c r="K150" i="35"/>
  <c r="K78" i="34"/>
  <c r="K53" i="34"/>
  <c r="K117" i="34"/>
  <c r="K131" i="34"/>
  <c r="K61" i="34"/>
  <c r="K32" i="34"/>
  <c r="K89" i="34"/>
  <c r="K79" i="34"/>
  <c r="K185" i="34"/>
  <c r="K194" i="34"/>
  <c r="K119" i="35"/>
  <c r="K26" i="34"/>
  <c r="K106" i="34"/>
  <c r="K96" i="34"/>
  <c r="K104" i="35"/>
  <c r="K172" i="35"/>
  <c r="K25" i="34"/>
  <c r="K29" i="34"/>
  <c r="K36" i="34"/>
  <c r="K128" i="34"/>
  <c r="K57" i="31"/>
  <c r="K31" i="34"/>
  <c r="K91" i="35"/>
  <c r="K54" i="31"/>
  <c r="K120" i="34"/>
  <c r="K103" i="34"/>
  <c r="K146" i="35"/>
  <c r="K37" i="34"/>
  <c r="K154" i="35"/>
  <c r="K87" i="34"/>
  <c r="K105" i="35"/>
  <c r="K189" i="34"/>
  <c r="K182" i="35"/>
  <c r="K197" i="34"/>
  <c r="K193" i="34"/>
  <c r="K59" i="34"/>
  <c r="K143" i="34"/>
  <c r="K63" i="33"/>
  <c r="K105" i="34"/>
  <c r="K137" i="34"/>
  <c r="K166" i="34"/>
  <c r="K135" i="35"/>
  <c r="K82" i="35"/>
  <c r="K39" i="34"/>
  <c r="K190" i="35"/>
  <c r="K100" i="35"/>
  <c r="K84" i="34"/>
  <c r="K78" i="35"/>
  <c r="K180" i="35"/>
  <c r="K198" i="35"/>
  <c r="K133" i="34"/>
  <c r="K149" i="35"/>
  <c r="K151" i="35"/>
  <c r="K148" i="34"/>
  <c r="K186" i="35"/>
  <c r="K101" i="35"/>
  <c r="K60" i="32"/>
  <c r="K159" i="35"/>
  <c r="K86" i="34"/>
  <c r="K27" i="34"/>
  <c r="K66" i="35"/>
  <c r="K169" i="34"/>
  <c r="K128" i="35"/>
  <c r="K59" i="31"/>
  <c r="K206" i="35"/>
  <c r="K166" i="35"/>
  <c r="K151" i="34"/>
  <c r="K167" i="35"/>
  <c r="K62" i="31"/>
  <c r="K135" i="34"/>
  <c r="K121" i="34"/>
  <c r="K62" i="33"/>
  <c r="K97" i="34"/>
  <c r="K164" i="35"/>
  <c r="K51" i="32"/>
  <c r="K126" i="35"/>
  <c r="K172" i="34"/>
  <c r="K195" i="35"/>
  <c r="K52" i="34"/>
  <c r="K51" i="34"/>
  <c r="K108" i="35"/>
  <c r="K164" i="34"/>
  <c r="K79" i="35"/>
  <c r="K188" i="35"/>
  <c r="K89" i="35"/>
  <c r="K118" i="35"/>
  <c r="K82" i="34"/>
  <c r="K179" i="35"/>
  <c r="K150" i="34"/>
  <c r="K64" i="34"/>
  <c r="K206" i="34"/>
  <c r="K175" i="34"/>
  <c r="K52" i="31"/>
  <c r="K67" i="35"/>
  <c r="K189" i="35"/>
  <c r="K120" i="35"/>
  <c r="K54" i="33"/>
  <c r="K59" i="33"/>
  <c r="K123" i="34"/>
  <c r="K207" i="35"/>
  <c r="K194" i="35"/>
  <c r="K171" i="35"/>
  <c r="K42" i="34"/>
  <c r="K208" i="35"/>
  <c r="K72" i="34"/>
  <c r="K144" i="35"/>
  <c r="K209" i="34"/>
  <c r="K99" i="35"/>
  <c r="K66" i="34"/>
  <c r="K81" i="34"/>
  <c r="K98" i="34"/>
  <c r="K80" i="34"/>
  <c r="K61" i="33"/>
  <c r="K41" i="34"/>
  <c r="K86" i="35"/>
  <c r="K91" i="34"/>
  <c r="K148" i="35"/>
  <c r="K197" i="35"/>
  <c r="K173" i="35"/>
  <c r="K55" i="34"/>
  <c r="K90" i="35"/>
  <c r="K137" i="35"/>
  <c r="K185" i="35"/>
  <c r="K63" i="34"/>
  <c r="K40" i="34"/>
  <c r="K49" i="34"/>
  <c r="K88" i="34"/>
  <c r="K109" i="34"/>
  <c r="K107" i="34"/>
  <c r="K24" i="32"/>
  <c r="K28" i="34"/>
  <c r="K171" i="34"/>
  <c r="K152" i="35"/>
  <c r="K113" i="34"/>
  <c r="K115" i="34"/>
  <c r="K83" i="34"/>
  <c r="K205" i="34"/>
  <c r="K154" i="34"/>
  <c r="K70" i="34"/>
  <c r="K156" i="34"/>
  <c r="K118" i="34"/>
  <c r="K192" i="35"/>
  <c r="K44" i="34"/>
  <c r="K101" i="34"/>
  <c r="K160" i="35"/>
  <c r="K54" i="34"/>
  <c r="K71" i="35"/>
  <c r="K208" i="34"/>
  <c r="K146" i="34"/>
  <c r="K97" i="35"/>
  <c r="K175" i="35"/>
  <c r="K179" i="34"/>
  <c r="K136" i="34"/>
  <c r="K99" i="34"/>
  <c r="K193" i="35"/>
  <c r="K163" i="35"/>
  <c r="K116" i="35"/>
  <c r="K183" i="34"/>
  <c r="K58" i="32"/>
  <c r="K60" i="31"/>
  <c r="K77" i="34"/>
  <c r="K141" i="35"/>
  <c r="K56" i="32"/>
  <c r="K35" i="34"/>
  <c r="K133" i="35"/>
  <c r="K58" i="33"/>
  <c r="K114" i="35"/>
  <c r="K145" i="34"/>
  <c r="K130" i="34"/>
  <c r="K77" i="35"/>
  <c r="K176" i="34"/>
  <c r="K207" i="34"/>
  <c r="K138" i="34"/>
  <c r="K115" i="35"/>
  <c r="K204" i="35"/>
  <c r="K24" i="34"/>
  <c r="K139" i="34"/>
  <c r="K191" i="34"/>
  <c r="K63" i="32"/>
  <c r="K45" i="34"/>
  <c r="K68" i="34"/>
  <c r="K92" i="34"/>
  <c r="K30" i="34"/>
  <c r="K203" i="34"/>
  <c r="K74" i="35"/>
  <c r="K61" i="32"/>
  <c r="K108" i="34"/>
  <c r="K55" i="32"/>
  <c r="K183" i="35"/>
  <c r="K158" i="35"/>
  <c r="K130" i="35"/>
  <c r="K205" i="35"/>
  <c r="K124" i="35"/>
  <c r="K102" i="34"/>
  <c r="K94" i="35"/>
  <c r="K157" i="34"/>
  <c r="K92" i="35"/>
  <c r="K57" i="34"/>
  <c r="K93" i="34"/>
  <c r="K104" i="34"/>
  <c r="K83" i="35"/>
  <c r="K168" i="34"/>
  <c r="K52" i="33"/>
  <c r="K147" i="34"/>
  <c r="K53" i="31"/>
  <c r="K124" i="34"/>
  <c r="K192" i="34"/>
  <c r="K159" i="34"/>
  <c r="K132" i="34"/>
  <c r="K106" i="35"/>
  <c r="K70" i="35"/>
  <c r="K34" i="34"/>
  <c r="K112" i="35"/>
  <c r="K184" i="35"/>
  <c r="K143" i="35"/>
  <c r="K62" i="32"/>
  <c r="K121" i="35"/>
  <c r="K165" i="34"/>
  <c r="K173" i="34"/>
  <c r="K85" i="34"/>
  <c r="K177" i="35"/>
  <c r="K56" i="34"/>
  <c r="K174" i="34"/>
  <c r="K177" i="34"/>
  <c r="K81" i="35"/>
  <c r="K50" i="34"/>
  <c r="K132" i="35"/>
  <c r="K102" i="35"/>
  <c r="K200" i="35"/>
  <c r="K134" i="35"/>
  <c r="K100" i="34"/>
  <c r="K75" i="35"/>
  <c r="K65" i="35"/>
  <c r="K122" i="34"/>
  <c r="K74" i="34"/>
  <c r="K125" i="34"/>
  <c r="K64" i="32"/>
  <c r="K140" i="35"/>
  <c r="K163" i="34"/>
  <c r="K119" i="34"/>
  <c r="K188" i="34"/>
  <c r="K178" i="35"/>
  <c r="K38" i="34"/>
  <c r="K201" i="34"/>
  <c r="K35" i="33"/>
  <c r="K157" i="33"/>
  <c r="K134" i="31"/>
  <c r="K134" i="33"/>
  <c r="K152" i="33"/>
  <c r="K199" i="33"/>
  <c r="K98" i="31"/>
  <c r="K95" i="31"/>
  <c r="K175" i="32"/>
  <c r="K122" i="33"/>
  <c r="K130" i="31"/>
  <c r="K89" i="32"/>
  <c r="K44" i="33"/>
  <c r="K204" i="32"/>
  <c r="K106" i="31"/>
  <c r="K198" i="33"/>
  <c r="K135" i="32"/>
  <c r="K160" i="31"/>
  <c r="K177" i="33"/>
  <c r="K39" i="31"/>
  <c r="K163" i="32"/>
  <c r="K189" i="33"/>
  <c r="K116" i="31"/>
  <c r="K74" i="33"/>
  <c r="K148" i="32"/>
  <c r="K71" i="33"/>
  <c r="K116" i="33"/>
  <c r="K75" i="31"/>
  <c r="K83" i="31"/>
  <c r="K171" i="32"/>
  <c r="K126" i="32"/>
  <c r="K37" i="31"/>
  <c r="K17" i="35"/>
  <c r="K22" i="34"/>
  <c r="K89" i="33"/>
  <c r="K70" i="32"/>
  <c r="K44" i="32"/>
  <c r="K164" i="33"/>
  <c r="K35" i="31"/>
  <c r="K107" i="31"/>
  <c r="K133" i="32"/>
  <c r="K80" i="33"/>
  <c r="K96" i="31"/>
  <c r="K40" i="31"/>
  <c r="K104" i="33"/>
  <c r="K132" i="32"/>
  <c r="K167" i="32"/>
  <c r="K202" i="33"/>
  <c r="K65" i="33"/>
  <c r="K118" i="33"/>
  <c r="K84" i="33"/>
  <c r="K97" i="33"/>
  <c r="K36" i="31"/>
  <c r="K49" i="31"/>
  <c r="K112" i="31"/>
  <c r="K91" i="31"/>
  <c r="K208" i="33"/>
  <c r="K165" i="31"/>
  <c r="K180" i="31"/>
  <c r="K198" i="32"/>
  <c r="K95" i="33"/>
  <c r="K75" i="33"/>
  <c r="K78" i="32"/>
  <c r="K157" i="31"/>
  <c r="K99" i="32"/>
  <c r="K174" i="31"/>
  <c r="K123" i="31"/>
  <c r="K29" i="31"/>
  <c r="K46" i="32"/>
  <c r="K89" i="31"/>
  <c r="K65" i="31"/>
  <c r="K117" i="32"/>
  <c r="K27" i="2"/>
  <c r="K29" i="2"/>
  <c r="K158" i="2"/>
  <c r="K164" i="2"/>
  <c r="K106" i="2"/>
  <c r="K15" i="2"/>
  <c r="K132" i="2"/>
  <c r="K109" i="2"/>
  <c r="K148" i="2"/>
  <c r="K146" i="2"/>
  <c r="K131" i="2"/>
  <c r="K83" i="2"/>
  <c r="K67" i="2"/>
  <c r="K97" i="2"/>
  <c r="K72" i="2"/>
  <c r="K43" i="2"/>
  <c r="K108" i="2"/>
  <c r="K134" i="2"/>
  <c r="K143" i="2"/>
  <c r="K167" i="2"/>
  <c r="K45" i="2"/>
  <c r="K118" i="2"/>
  <c r="K81" i="2"/>
  <c r="K193" i="2"/>
  <c r="K163" i="2"/>
  <c r="K39" i="2"/>
  <c r="K90" i="2"/>
  <c r="K145" i="2"/>
  <c r="K127" i="2"/>
  <c r="K65" i="2"/>
  <c r="K154" i="2"/>
  <c r="K198" i="2"/>
  <c r="K24" i="2"/>
  <c r="K87" i="2"/>
  <c r="K91" i="2"/>
  <c r="K173" i="2"/>
  <c r="K66" i="2"/>
  <c r="K139" i="2"/>
  <c r="K46" i="2"/>
  <c r="K48" i="2"/>
  <c r="K209" i="2"/>
  <c r="K144" i="2"/>
  <c r="K123" i="2"/>
  <c r="K69" i="2"/>
  <c r="K31" i="2"/>
  <c r="K105" i="2"/>
  <c r="K36" i="2"/>
  <c r="K34" i="2"/>
  <c r="K183" i="2"/>
  <c r="K54" i="2"/>
  <c r="K44" i="2"/>
  <c r="K129" i="2"/>
  <c r="K171" i="2"/>
  <c r="K80" i="2"/>
  <c r="K140" i="2"/>
  <c r="K70" i="2"/>
  <c r="K23" i="2"/>
  <c r="K92" i="2"/>
  <c r="K77" i="2"/>
  <c r="K112" i="2"/>
  <c r="K85" i="2"/>
  <c r="K25" i="2"/>
  <c r="K126" i="2"/>
  <c r="K94" i="2"/>
  <c r="K75" i="2"/>
  <c r="K187" i="2"/>
  <c r="K42" i="2"/>
  <c r="K47" i="2"/>
  <c r="K110" i="2"/>
  <c r="K133" i="2"/>
  <c r="K78" i="2"/>
  <c r="K61" i="2"/>
  <c r="K107" i="2"/>
  <c r="K17" i="2"/>
  <c r="K56" i="2"/>
  <c r="K26" i="2"/>
  <c r="K21" i="2"/>
  <c r="K121" i="2"/>
  <c r="K73" i="2"/>
  <c r="K194" i="2"/>
  <c r="K204" i="2"/>
  <c r="K136" i="2"/>
  <c r="K157" i="2"/>
  <c r="K32" i="2"/>
  <c r="K141" i="2"/>
  <c r="K168" i="2"/>
  <c r="K149" i="2"/>
  <c r="K135" i="2"/>
  <c r="K207" i="2"/>
  <c r="K142" i="2"/>
  <c r="K30" i="2"/>
  <c r="K116" i="2"/>
  <c r="K178" i="2"/>
  <c r="K33" i="2"/>
  <c r="K64" i="2"/>
  <c r="K195" i="2"/>
  <c r="K191" i="2"/>
  <c r="K196" i="2"/>
  <c r="K76" i="2"/>
  <c r="K192" i="2"/>
  <c r="K170" i="2"/>
  <c r="K125" i="2"/>
  <c r="K19" i="2"/>
  <c r="K60" i="2"/>
  <c r="K18" i="2"/>
  <c r="K202" i="2"/>
  <c r="K138" i="2"/>
  <c r="K208" i="2"/>
  <c r="K169" i="2"/>
  <c r="K124" i="2"/>
  <c r="K201" i="2"/>
  <c r="K137" i="2"/>
  <c r="K89" i="2"/>
  <c r="K206" i="2"/>
  <c r="K102" i="2"/>
  <c r="K179" i="2"/>
  <c r="K122" i="2"/>
  <c r="K162" i="2"/>
  <c r="K55" i="2"/>
  <c r="K79" i="2"/>
  <c r="K184" i="2"/>
  <c r="K128" i="2"/>
  <c r="K161" i="2"/>
  <c r="K82" i="2"/>
  <c r="K185" i="2"/>
  <c r="K165" i="2"/>
  <c r="K180" i="2"/>
  <c r="K113" i="2"/>
  <c r="K152" i="2"/>
  <c r="K74" i="2"/>
  <c r="K86" i="2"/>
  <c r="K151" i="2"/>
  <c r="K93" i="2"/>
  <c r="K205" i="2"/>
  <c r="K96" i="2"/>
  <c r="K115" i="2"/>
  <c r="K51" i="2"/>
  <c r="K117" i="2"/>
  <c r="K100" i="2"/>
  <c r="K176" i="2"/>
  <c r="K16" i="2"/>
  <c r="K50" i="2"/>
  <c r="K99" i="2"/>
  <c r="K63" i="2"/>
  <c r="K84" i="2"/>
  <c r="K95" i="2"/>
  <c r="K150" i="2"/>
  <c r="K120" i="2"/>
  <c r="K104" i="2"/>
  <c r="K182" i="2"/>
  <c r="K153" i="2"/>
  <c r="K159" i="2"/>
  <c r="K190" i="2"/>
  <c r="K200" i="2"/>
  <c r="K130" i="2"/>
  <c r="K189" i="2"/>
  <c r="K28" i="2"/>
  <c r="K155" i="2"/>
  <c r="K22" i="2"/>
  <c r="K174" i="2"/>
  <c r="K41" i="2"/>
  <c r="K114" i="2"/>
  <c r="K58" i="2"/>
  <c r="K197" i="2"/>
  <c r="K199" i="2"/>
  <c r="K71" i="2"/>
  <c r="K166" i="2"/>
  <c r="K203" i="2"/>
  <c r="K175" i="2"/>
  <c r="K53" i="2"/>
  <c r="K59" i="2"/>
  <c r="K181" i="2"/>
  <c r="K160" i="2"/>
  <c r="K62" i="2"/>
  <c r="K35" i="2"/>
  <c r="K38" i="2"/>
  <c r="K68" i="2"/>
  <c r="K98" i="2"/>
  <c r="K188" i="2"/>
  <c r="K88" i="2"/>
  <c r="K101" i="2"/>
  <c r="K40" i="2"/>
  <c r="K119" i="2"/>
  <c r="K156" i="2"/>
  <c r="K52" i="2"/>
  <c r="K37" i="2"/>
  <c r="K49" i="2"/>
  <c r="K147" i="2"/>
  <c r="C10" i="32" l="1"/>
  <c r="C13" i="30"/>
  <c r="D13" i="30" s="1"/>
  <c r="C12" i="30"/>
  <c r="D12" i="30" s="1"/>
  <c r="C10" i="31"/>
  <c r="C16" i="30"/>
  <c r="D16" i="30" s="1"/>
  <c r="C10" i="35"/>
  <c r="C10" i="2"/>
  <c r="C11" i="30"/>
  <c r="D11" i="30" s="1"/>
</calcChain>
</file>

<file path=xl/sharedStrings.xml><?xml version="1.0" encoding="utf-8"?>
<sst xmlns="http://schemas.openxmlformats.org/spreadsheetml/2006/main" count="1074" uniqueCount="111">
  <si>
    <t>Oferta</t>
  </si>
  <si>
    <t>Requerimiento de información</t>
  </si>
  <si>
    <t>Suscriptores</t>
  </si>
  <si>
    <t>Margen por usuario tras aplicar promociones (%)</t>
  </si>
  <si>
    <t>Ingresos</t>
  </si>
  <si>
    <t>Pagos mayoristas</t>
  </si>
  <si>
    <t>Costos de red</t>
  </si>
  <si>
    <t>Costos minoristas</t>
  </si>
  <si>
    <t>Costos totales</t>
  </si>
  <si>
    <t>Margen por usuario (%)</t>
  </si>
  <si>
    <t>¿Replicabilidad de la cartera?</t>
  </si>
  <si>
    <t>Resultados</t>
  </si>
  <si>
    <t>REQUERIMIENTOS DE INFORMACIÓN &gt;&gt;</t>
  </si>
  <si>
    <t>Período de referencia</t>
  </si>
  <si>
    <t>Inicio de período</t>
  </si>
  <si>
    <t>Fin de período</t>
  </si>
  <si>
    <t>Promedio</t>
  </si>
  <si>
    <t>Usuarios</t>
  </si>
  <si>
    <t>Nombre de SMR:</t>
  </si>
  <si>
    <t>Ir a Resultados &gt;&gt;</t>
  </si>
  <si>
    <t>Modalidad de acceso</t>
  </si>
  <si>
    <t>SAIB Nacional</t>
  </si>
  <si>
    <t>SAIB Regional</t>
  </si>
  <si>
    <t>SAIB Local</t>
  </si>
  <si>
    <t>Desagregación compartida del bucle local</t>
  </si>
  <si>
    <t>Desagregación total del bucle local</t>
  </si>
  <si>
    <t>Desagregación virtual del bucle local</t>
  </si>
  <si>
    <t>Celdas de apoyo</t>
  </si>
  <si>
    <t>RESULTADOS PRUEBA  - SERVICIOS MAYORISTAS</t>
  </si>
  <si>
    <t>PRUEBA DE REPLICABILIDAD - BANDA ANCHA: SAIB NACIONAL</t>
  </si>
  <si>
    <t>Nombre de SMR</t>
  </si>
  <si>
    <t>Insumo de la prueba individual</t>
  </si>
  <si>
    <t>Peso de la oferta (Usuarios)</t>
  </si>
  <si>
    <t>Oferta insignia según usuarios</t>
  </si>
  <si>
    <t>Ranking (Usuarios)</t>
  </si>
  <si>
    <t>PRUEBA DE REPLICABILIDAD - BANDA ANCHA: DESAGREGACION COMPARTIDA DEL BUCLE LOCAL</t>
  </si>
  <si>
    <t>PRUEBA DE REPLICABILIDAD - BANDA ANCHA: DESAGREGACION TOTAL DEL BUCLE LOCAL</t>
  </si>
  <si>
    <t>PRUEBA DE REPLICABILIDAD - BANDA ANCHA: DESAGREGACION VIRTUAL DEL BUCLE LOCAL</t>
  </si>
  <si>
    <t>PRUEBA DE REPLICABILIDAD - BANDA ANCHA: SAIB Regional</t>
  </si>
  <si>
    <t>PRUEBA DE REPLICABILIDAD - BANDA ANCHA: SAIB Local</t>
  </si>
  <si>
    <t>Nota: Información a rellenar por el AEPT relativa al promedio de los últimos 6 meses (máximo 50 ofertas)</t>
  </si>
  <si>
    <t>Peso acumulado (Usuarios)</t>
  </si>
  <si>
    <t>¿Considerar oferta para la prueba ex-post?</t>
  </si>
  <si>
    <t>Nota: Una vez cumplimentada la información por el AEPT, ordenar las ofertas según el ranking (columna j)</t>
  </si>
  <si>
    <t>Nota: En esta hoja el IFT copiará las celdas de resultados de la hoja "Resultados (Agregado)" para las ofertas insignia (ver columna M de la hoja "Ofertas insignia")</t>
  </si>
  <si>
    <t>PRUEBA DE REPLICABILIDAD: BANDA ANCHA EX POST</t>
  </si>
  <si>
    <t>Margen</t>
  </si>
  <si>
    <t>Oferta 1</t>
  </si>
  <si>
    <t>Oferta 2</t>
  </si>
  <si>
    <t>Oferta 3</t>
  </si>
  <si>
    <t>Oferta 4</t>
  </si>
  <si>
    <t>Oferta 5</t>
  </si>
  <si>
    <t>Oferta 6</t>
  </si>
  <si>
    <t>Oferta 7</t>
  </si>
  <si>
    <t>Oferta 8</t>
  </si>
  <si>
    <t>Oferta 9</t>
  </si>
  <si>
    <t>Sí</t>
  </si>
  <si>
    <t>N/A</t>
  </si>
  <si>
    <t>Oferta 10</t>
  </si>
  <si>
    <t>Oferta 11</t>
  </si>
  <si>
    <t>Oferta 12</t>
  </si>
  <si>
    <t>Oferta 13</t>
  </si>
  <si>
    <t>Oferta 14</t>
  </si>
  <si>
    <t>Oferta 15</t>
  </si>
  <si>
    <t>Oferta 16</t>
  </si>
  <si>
    <t>Oferta 17</t>
  </si>
  <si>
    <t>Oferta 18</t>
  </si>
  <si>
    <t>Oferta 19</t>
  </si>
  <si>
    <t>Oferta 20</t>
  </si>
  <si>
    <t>Oferta 21</t>
  </si>
  <si>
    <t>Oferta 22</t>
  </si>
  <si>
    <t>Oferta 23</t>
  </si>
  <si>
    <t>Oferta 24</t>
  </si>
  <si>
    <t>Oferta 25</t>
  </si>
  <si>
    <t>Oferta 26</t>
  </si>
  <si>
    <t>Oferta 27</t>
  </si>
  <si>
    <t>Oferta 28</t>
  </si>
  <si>
    <t>Oferta 29</t>
  </si>
  <si>
    <t>Oferta 30</t>
  </si>
  <si>
    <t>Oferta 31</t>
  </si>
  <si>
    <t>Oferta 32</t>
  </si>
  <si>
    <t>Oferta 33</t>
  </si>
  <si>
    <t>Oferta 34</t>
  </si>
  <si>
    <t>Oferta 35</t>
  </si>
  <si>
    <t>Oferta 36</t>
  </si>
  <si>
    <t>Oferta 37</t>
  </si>
  <si>
    <t>Oferta 38</t>
  </si>
  <si>
    <t>Oferta 39</t>
  </si>
  <si>
    <t>Oferta 40</t>
  </si>
  <si>
    <t>Oferta 41</t>
  </si>
  <si>
    <t>Oferta 42</t>
  </si>
  <si>
    <t>Oferta 43</t>
  </si>
  <si>
    <t>Oferta 44</t>
  </si>
  <si>
    <t>Oferta 45</t>
  </si>
  <si>
    <t>Oferta 46</t>
  </si>
  <si>
    <t>Oferta 47</t>
  </si>
  <si>
    <t>Oferta 48</t>
  </si>
  <si>
    <t>Oferta 49</t>
  </si>
  <si>
    <t>Oferta 50</t>
  </si>
  <si>
    <t>Oferta 51</t>
  </si>
  <si>
    <t>Oferta 52</t>
  </si>
  <si>
    <t>Oferta 53</t>
  </si>
  <si>
    <t>Oferta 54</t>
  </si>
  <si>
    <t>Oferta 55</t>
  </si>
  <si>
    <t>Oferta 56</t>
  </si>
  <si>
    <t>Oferta 57</t>
  </si>
  <si>
    <t>Oferta 58</t>
  </si>
  <si>
    <t>Oferta 59</t>
  </si>
  <si>
    <t>Oferta 60</t>
  </si>
  <si>
    <t>¿Aplica desagregación?</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</si>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</sst>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_-;\-* #,##0_-;_-* &quot;-&quot;??_-;_-@_-"/>
    <numFmt numFmtId="165" formatCode="[$$-80A]#,##0"/>
    <numFmt numFmtId="166" formatCode="0.0%"/>
    <numFmt numFmtId="167" formatCode="0.000%"/>
  </numFmts>
  <fonts count="39" x14ac:knownFonts="1">
    <font>
      <sz val="11"/>
      <color theme="1"/>
      <name val="Calibri"/>
      <family val="2"/>
      <scheme val="minor"/>
    </font>
    <font>
      <sz val="11"/>
      <color theme="1"/>
      <name val="Calibri"/>
      <family val="2"/>
      <scheme val="minor"/>
    </font>
    <font>
      <sz val="10"/>
      <name val="Arial"/>
      <family val="2"/>
    </font>
    <font>
      <i/>
      <sz val="10"/>
      <color theme="1"/>
      <name val="Arial"/>
      <family val="2"/>
    </font>
    <font>
      <b/>
      <sz val="10"/>
      <color rgb="FF007B87"/>
      <name val="Arial"/>
      <family val="2"/>
    </font>
    <font>
      <b/>
      <sz val="10"/>
      <color theme="1"/>
      <name val="Arial"/>
      <family val="2"/>
    </font>
    <font>
      <sz val="10"/>
      <color rgb="FF37424A"/>
      <name val="Arial"/>
      <family val="2"/>
    </font>
    <font>
      <b/>
      <sz val="10"/>
      <color theme="8"/>
      <name val="Arial"/>
      <family val="2"/>
    </font>
    <font>
      <sz val="11"/>
      <color theme="1"/>
      <name val="Arial"/>
      <family val="2"/>
    </font>
    <font>
      <b/>
      <sz val="10"/>
      <color theme="2"/>
      <name val="Arial"/>
      <family val="2"/>
    </font>
    <font>
      <b/>
      <sz val="12"/>
      <color rgb="FFFFFFFF"/>
      <name val="Arial"/>
      <family val="2"/>
    </font>
    <font>
      <b/>
      <sz val="16"/>
      <color theme="0"/>
      <name val="Arial"/>
      <family val="2"/>
    </font>
    <font>
      <sz val="10"/>
      <color theme="1"/>
      <name val="Arial"/>
      <family val="2"/>
    </font>
    <font>
      <sz val="11"/>
      <color theme="0"/>
      <name val="Calibri"/>
      <family val="2"/>
      <scheme val="minor"/>
    </font>
    <font>
      <sz val="10"/>
      <name val="Arial"/>
      <family val="2"/>
    </font>
    <font>
      <u/>
      <sz val="10"/>
      <color theme="10"/>
      <name val="Arial"/>
      <family val="2"/>
    </font>
    <font>
      <b/>
      <sz val="12"/>
      <color theme="1"/>
      <name val="Arial"/>
      <family val="2"/>
    </font>
    <font>
      <b/>
      <u/>
      <sz val="10"/>
      <color theme="0"/>
      <name val="Arial"/>
      <family val="2"/>
    </font>
    <font>
      <b/>
      <sz val="10"/>
      <name val="Arial"/>
      <family val="2"/>
    </font>
    <font>
      <sz val="10"/>
      <color indexed="12"/>
      <name val="Arial"/>
      <family val="2"/>
    </font>
    <font>
      <sz val="10"/>
      <color theme="3"/>
      <name val="Arial"/>
      <family val="2"/>
    </font>
    <font>
      <b/>
      <sz val="22"/>
      <color theme="0"/>
      <name val="Calibri"/>
      <family val="2"/>
      <scheme val="minor"/>
    </font>
    <font>
      <sz val="10"/>
      <name val="Calibri"/>
      <family val="2"/>
      <scheme val="minor"/>
    </font>
    <font>
      <b/>
      <sz val="22"/>
      <color theme="0"/>
      <name val="Arial"/>
      <family val="2"/>
    </font>
    <font>
      <b/>
      <sz val="10"/>
      <color rgb="FF808080"/>
      <name val="Arial"/>
      <family val="2"/>
    </font>
    <font>
      <sz val="10"/>
      <color indexed="23"/>
      <name val="Arial"/>
      <family val="2"/>
    </font>
    <font>
      <i/>
      <sz val="10"/>
      <color theme="0" tint="-0.499984740745262"/>
      <name val="Arial"/>
      <family val="2"/>
    </font>
    <font>
      <sz val="10"/>
      <color theme="2"/>
      <name val="Arial"/>
      <family val="2"/>
    </font>
    <font>
      <sz val="10"/>
      <color rgb="FF0000E1"/>
      <name val="Arial"/>
      <family val="2"/>
    </font>
    <font>
      <b/>
      <sz val="10"/>
      <color theme="0"/>
      <name val="Arial"/>
      <family val="2"/>
    </font>
    <font>
      <sz val="10"/>
      <name val="Arial"/>
      <family val="2"/>
    </font>
    <font>
      <b/>
      <sz val="10"/>
      <color rgb="FF000000"/>
      <name val="Arial"/>
      <family val="2"/>
    </font>
    <font>
      <i/>
      <sz val="10"/>
      <color rgb="FF707276"/>
      <name val="Arial"/>
      <family val="2"/>
    </font>
    <font>
      <sz val="10"/>
      <name val="Calibri"/>
      <family val="2"/>
    </font>
    <font>
      <sz val="10"/>
      <color rgb="FF2841F6"/>
      <name val="Arial"/>
      <family val="2"/>
    </font>
    <font>
      <b/>
      <sz val="10"/>
      <color rgb="FF0000E1"/>
      <name val="Arial"/>
      <family val="2"/>
    </font>
    <font>
      <i/>
      <sz val="10"/>
      <color theme="0"/>
      <name val="Arial"/>
      <family val="2"/>
    </font>
    <font>
      <b/>
      <sz val="11"/>
      <color theme="3"/>
      <name val="Calibri"/>
      <family val="2"/>
      <scheme val="minor"/>
    </font>
    <font>
      <sz val="8"/>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theme="8" tint="0.79998168889431442"/>
        <bgColor rgb="FF000000"/>
      </patternFill>
    </fill>
    <fill>
      <patternFill patternType="solid">
        <fgColor theme="2"/>
        <bgColor rgb="FF000000"/>
      </patternFill>
    </fill>
    <fill>
      <patternFill patternType="solid">
        <fgColor theme="9"/>
        <bgColor indexed="64"/>
      </patternFill>
    </fill>
    <fill>
      <patternFill patternType="solid">
        <fgColor theme="3"/>
        <bgColor indexed="64"/>
      </patternFill>
    </fill>
    <fill>
      <patternFill patternType="solid">
        <fgColor theme="6"/>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rgb="FF000000"/>
      </patternFill>
    </fill>
    <fill>
      <patternFill patternType="solid">
        <fgColor theme="9" tint="0.79998168889431442"/>
        <bgColor indexed="64"/>
      </patternFill>
    </fill>
  </fills>
  <borders count="7">
    <border>
      <left/>
      <right/>
      <top/>
      <bottom/>
      <diagonal/>
    </border>
    <border>
      <left/>
      <right/>
      <top/>
      <bottom style="thick">
        <color theme="4"/>
      </bottom>
      <diagonal/>
    </border>
    <border>
      <left/>
      <right/>
      <top style="thin">
        <color indexed="64"/>
      </top>
      <bottom/>
      <diagonal/>
    </border>
    <border>
      <left/>
      <right/>
      <top/>
      <bottom style="thin">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11" fillId="5" borderId="0" applyNumberFormat="0" applyAlignment="0" applyProtection="0"/>
    <xf numFmtId="0" fontId="13" fillId="7" borderId="0" applyNumberFormat="0" applyBorder="0" applyAlignment="0" applyProtection="0"/>
    <xf numFmtId="0" fontId="14" fillId="0" borderId="0"/>
    <xf numFmtId="0" fontId="15" fillId="0" borderId="0" applyNumberFormat="0" applyFill="0" applyBorder="0" applyAlignment="0" applyProtection="0"/>
    <xf numFmtId="0" fontId="11" fillId="9" borderId="0" applyNumberFormat="0" applyAlignment="0" applyProtection="0"/>
    <xf numFmtId="0" fontId="2" fillId="0" borderId="0"/>
    <xf numFmtId="0" fontId="16" fillId="11" borderId="1" applyNumberFormat="0" applyAlignment="0" applyProtection="0"/>
    <xf numFmtId="43" fontId="19" fillId="13" borderId="0"/>
    <xf numFmtId="43" fontId="20" fillId="0" borderId="0"/>
    <xf numFmtId="43" fontId="2" fillId="0" borderId="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0" fillId="0" borderId="0"/>
  </cellStyleXfs>
  <cellXfs count="72">
    <xf numFmtId="0" fontId="0" fillId="0" borderId="0" xfId="0"/>
    <xf numFmtId="0" fontId="5" fillId="0" borderId="0" xfId="3" applyFont="1" applyAlignment="1">
      <alignment horizontal="center" vertical="center" wrapText="1"/>
    </xf>
    <xf numFmtId="0" fontId="6" fillId="2" borderId="0" xfId="3" applyFont="1" applyFill="1" applyAlignment="1">
      <alignment horizontal="left" vertical="top" wrapText="1"/>
    </xf>
    <xf numFmtId="164" fontId="6" fillId="2" borderId="0" xfId="4" applyNumberFormat="1" applyFont="1" applyFill="1" applyBorder="1" applyAlignment="1">
      <alignment horizontal="right" vertical="top"/>
    </xf>
    <xf numFmtId="165" fontId="6" fillId="2" borderId="0" xfId="3" applyNumberFormat="1" applyFont="1" applyFill="1" applyAlignment="1">
      <alignment horizontal="right" vertical="top"/>
    </xf>
    <xf numFmtId="0" fontId="8" fillId="0" borderId="0" xfId="0" applyFont="1"/>
    <xf numFmtId="9" fontId="0" fillId="0" borderId="0" xfId="0" applyNumberFormat="1"/>
    <xf numFmtId="9" fontId="0" fillId="0" borderId="0" xfId="2" applyFont="1"/>
    <xf numFmtId="0" fontId="7" fillId="3" borderId="0" xfId="3" applyFont="1" applyFill="1" applyAlignment="1">
      <alignment horizontal="center"/>
    </xf>
    <xf numFmtId="9" fontId="1" fillId="0" borderId="0" xfId="2" applyFont="1" applyAlignment="1">
      <alignment horizontal="center"/>
    </xf>
    <xf numFmtId="0" fontId="10" fillId="4" borderId="0" xfId="3" applyFont="1" applyFill="1"/>
    <xf numFmtId="0" fontId="11" fillId="6" borderId="0" xfId="5" applyFill="1"/>
    <xf numFmtId="164" fontId="0" fillId="0" borderId="0" xfId="1" applyNumberFormat="1" applyFont="1"/>
    <xf numFmtId="0" fontId="4" fillId="2" borderId="0" xfId="3" applyFont="1" applyFill="1" applyAlignment="1">
      <alignment horizontal="left" vertical="center" wrapText="1"/>
    </xf>
    <xf numFmtId="0" fontId="21" fillId="14" borderId="0" xfId="7" applyFont="1" applyFill="1"/>
    <xf numFmtId="0" fontId="22" fillId="14" borderId="0" xfId="7" applyFont="1" applyFill="1"/>
    <xf numFmtId="0" fontId="23" fillId="14" borderId="0" xfId="3" applyFont="1" applyFill="1"/>
    <xf numFmtId="0" fontId="17" fillId="6" borderId="0" xfId="8" applyFont="1" applyFill="1" applyAlignment="1">
      <alignment horizontal="left" vertical="center" wrapText="1"/>
    </xf>
    <xf numFmtId="9" fontId="12" fillId="0" borderId="0" xfId="2" applyFont="1" applyAlignment="1">
      <alignment horizontal="center"/>
    </xf>
    <xf numFmtId="9" fontId="3" fillId="0" borderId="0" xfId="2" applyFont="1"/>
    <xf numFmtId="0" fontId="12" fillId="8" borderId="0" xfId="0" applyFont="1" applyFill="1" applyAlignment="1">
      <alignment horizontal="left" vertical="center"/>
    </xf>
    <xf numFmtId="0" fontId="18" fillId="0" borderId="0" xfId="0" applyFont="1"/>
    <xf numFmtId="0" fontId="25" fillId="8" borderId="0" xfId="0" applyFont="1" applyFill="1" applyAlignment="1">
      <alignment horizontal="center"/>
    </xf>
    <xf numFmtId="14" fontId="28" fillId="12" borderId="0" xfId="0" applyNumberFormat="1" applyFont="1" applyFill="1" applyAlignment="1">
      <alignment horizontal="center"/>
    </xf>
    <xf numFmtId="0" fontId="5" fillId="8" borderId="0" xfId="0" applyFont="1" applyFill="1" applyAlignment="1" applyProtection="1">
      <alignment horizontal="center" vertical="center" wrapText="1"/>
      <protection locked="0"/>
    </xf>
    <xf numFmtId="0" fontId="0" fillId="8" borderId="0" xfId="0" applyFill="1"/>
    <xf numFmtId="0" fontId="5" fillId="8" borderId="0" xfId="6" applyFont="1" applyFill="1" applyAlignment="1">
      <alignment horizontal="center" vertical="center"/>
    </xf>
    <xf numFmtId="41" fontId="20" fillId="0" borderId="0" xfId="18" applyNumberFormat="1" applyFont="1" applyBorder="1" applyProtection="1">
      <protection locked="0"/>
    </xf>
    <xf numFmtId="41" fontId="2" fillId="0" borderId="0" xfId="0" applyNumberFormat="1" applyFont="1"/>
    <xf numFmtId="43" fontId="26" fillId="8" borderId="0" xfId="13" applyFont="1" applyFill="1" applyAlignment="1">
      <alignment horizontal="center" vertical="center" wrapText="1"/>
    </xf>
    <xf numFmtId="164" fontId="26" fillId="8" borderId="0" xfId="13" applyNumberFormat="1" applyFont="1" applyFill="1" applyAlignment="1">
      <alignment horizontal="center" vertical="center"/>
    </xf>
    <xf numFmtId="1" fontId="26" fillId="8" borderId="0" xfId="2" applyNumberFormat="1" applyFont="1" applyFill="1" applyAlignment="1">
      <alignment vertical="center"/>
    </xf>
    <xf numFmtId="0" fontId="9" fillId="0" borderId="0" xfId="3" applyFont="1"/>
    <xf numFmtId="0" fontId="31" fillId="0" borderId="0" xfId="3" applyFont="1"/>
    <xf numFmtId="0" fontId="2" fillId="0" borderId="0" xfId="0" applyFont="1"/>
    <xf numFmtId="0" fontId="29" fillId="11" borderId="0" xfId="0" applyFont="1" applyFill="1"/>
    <xf numFmtId="0" fontId="2" fillId="11" borderId="0" xfId="0" applyFont="1" applyFill="1"/>
    <xf numFmtId="0" fontId="4" fillId="2" borderId="0" xfId="3" applyFont="1" applyFill="1" applyAlignment="1">
      <alignment horizontal="left" vertical="top" wrapText="1"/>
    </xf>
    <xf numFmtId="43" fontId="32" fillId="8" borderId="0" xfId="13" applyFont="1" applyFill="1" applyAlignment="1">
      <alignment vertical="center"/>
    </xf>
    <xf numFmtId="0" fontId="33" fillId="0" borderId="0" xfId="0" applyFont="1"/>
    <xf numFmtId="0" fontId="33" fillId="8" borderId="0" xfId="0" applyFont="1" applyFill="1"/>
    <xf numFmtId="14" fontId="34" fillId="8" borderId="0" xfId="0" applyNumberFormat="1" applyFont="1" applyFill="1" applyAlignment="1">
      <alignment horizontal="center"/>
    </xf>
    <xf numFmtId="164" fontId="28" fillId="12" borderId="0" xfId="4" applyNumberFormat="1" applyFont="1" applyFill="1" applyBorder="1" applyAlignment="1">
      <alignment horizontal="right" vertical="top"/>
    </xf>
    <xf numFmtId="165" fontId="28" fillId="12" borderId="0" xfId="3" applyNumberFormat="1" applyFont="1" applyFill="1" applyAlignment="1">
      <alignment horizontal="right" vertical="top"/>
    </xf>
    <xf numFmtId="165" fontId="28" fillId="15" borderId="0" xfId="3" applyNumberFormat="1" applyFont="1" applyFill="1" applyAlignment="1">
      <alignment horizontal="right"/>
    </xf>
    <xf numFmtId="9" fontId="35" fillId="12" borderId="0" xfId="2" applyFont="1" applyFill="1" applyBorder="1" applyAlignment="1" applyProtection="1">
      <alignment horizontal="center"/>
    </xf>
    <xf numFmtId="0" fontId="0" fillId="0" borderId="2" xfId="0" applyBorder="1"/>
    <xf numFmtId="0" fontId="0" fillId="0" borderId="3" xfId="0" applyBorder="1"/>
    <xf numFmtId="10" fontId="26" fillId="8" borderId="0" xfId="2" applyNumberFormat="1" applyFont="1" applyFill="1" applyAlignment="1">
      <alignment vertical="center"/>
    </xf>
    <xf numFmtId="0" fontId="5" fillId="13" borderId="0" xfId="0" applyFont="1" applyFill="1" applyAlignment="1">
      <alignment horizontal="left" wrapText="1"/>
    </xf>
    <xf numFmtId="0" fontId="0" fillId="13" borderId="0" xfId="0" applyFill="1"/>
    <xf numFmtId="0" fontId="5" fillId="0" borderId="0" xfId="0" applyFont="1" applyAlignment="1">
      <alignment horizontal="center" vertical="center" wrapText="1"/>
    </xf>
    <xf numFmtId="166" fontId="3" fillId="0" borderId="0" xfId="2" applyNumberFormat="1" applyFont="1"/>
    <xf numFmtId="0" fontId="33" fillId="0" borderId="0" xfId="0" applyFont="1" applyAlignment="1">
      <alignment horizontal="center"/>
    </xf>
    <xf numFmtId="0" fontId="5" fillId="13" borderId="0" xfId="0" applyFont="1" applyFill="1" applyAlignment="1">
      <alignment horizontal="left"/>
    </xf>
    <xf numFmtId="14" fontId="28" fillId="0" borderId="0" xfId="0" applyNumberFormat="1" applyFont="1" applyAlignment="1">
      <alignment horizontal="center"/>
    </xf>
    <xf numFmtId="9" fontId="6" fillId="2" borderId="0" xfId="2" applyFont="1" applyFill="1" applyAlignment="1">
      <alignment horizontal="right" vertical="top"/>
    </xf>
    <xf numFmtId="0" fontId="0" fillId="11" borderId="0" xfId="0" applyFill="1"/>
    <xf numFmtId="9" fontId="36" fillId="8" borderId="0" xfId="13" applyNumberFormat="1" applyFont="1" applyFill="1" applyAlignment="1">
      <alignment horizontal="center" vertical="center" wrapText="1"/>
    </xf>
    <xf numFmtId="164" fontId="5" fillId="0" borderId="0" xfId="1" applyNumberFormat="1" applyFont="1" applyFill="1" applyAlignment="1">
      <alignment horizontal="center" vertical="center" wrapText="1"/>
    </xf>
    <xf numFmtId="9" fontId="6" fillId="2" borderId="0" xfId="2" applyFont="1" applyFill="1" applyBorder="1" applyAlignment="1">
      <alignment horizontal="right" vertical="top"/>
    </xf>
    <xf numFmtId="167" fontId="26" fillId="8" borderId="0" xfId="2" applyNumberFormat="1" applyFont="1" applyFill="1" applyAlignment="1">
      <alignment vertical="center"/>
    </xf>
    <xf numFmtId="17" fontId="27" fillId="8" borderId="0" xfId="0" applyNumberFormat="1" applyFont="1" applyFill="1" applyAlignment="1" applyProtection="1">
      <alignment horizontal="center" vertical="center" wrapText="1"/>
      <protection locked="0"/>
    </xf>
    <xf numFmtId="0" fontId="9" fillId="16" borderId="0" xfId="3" applyFont="1" applyFill="1"/>
    <xf numFmtId="0" fontId="37" fillId="0" borderId="0" xfId="0" applyFont="1"/>
    <xf numFmtId="0" fontId="5" fillId="9" borderId="0" xfId="3" applyFont="1" applyFill="1" applyAlignment="1">
      <alignment horizontal="center" vertical="center" wrapText="1"/>
    </xf>
    <xf numFmtId="0" fontId="24" fillId="10" borderId="4" xfId="0" applyFont="1" applyFill="1" applyBorder="1" applyAlignment="1">
      <alignment horizontal="left" vertical="center" wrapText="1"/>
    </xf>
    <xf numFmtId="0" fontId="24" fillId="10" borderId="5" xfId="0" applyFont="1" applyFill="1" applyBorder="1" applyAlignment="1">
      <alignment horizontal="left" vertical="center" wrapText="1"/>
    </xf>
    <xf numFmtId="0" fontId="24" fillId="10" borderId="6" xfId="0" applyFont="1" applyFill="1" applyBorder="1" applyAlignment="1">
      <alignment horizontal="left" vertical="center" wrapText="1"/>
    </xf>
    <xf numFmtId="0" fontId="29" fillId="11" borderId="0" xfId="6" applyFont="1" applyFill="1" applyAlignment="1">
      <alignment horizontal="center" vertical="center"/>
    </xf>
    <xf numFmtId="0" fontId="12" fillId="0" borderId="0" xfId="2" applyNumberFormat="1" applyFont="1" applyAlignment="1">
      <alignment horizontal="center"/>
    </xf>
    <xf numFmtId="9" fontId="12" fillId="0" borderId="0" xfId="2" applyNumberFormat="1" applyFont="1" applyAlignment="1">
      <alignment horizontal="center"/>
    </xf>
  </cellXfs>
  <cellStyles count="20">
    <cellStyle name="Calculation cell" xfId="14" xr:uid="{B6B8DBB2-6FCF-4591-8FCA-86BE379C06B7}"/>
    <cellStyle name="Comma 2" xfId="18" xr:uid="{BE129FB9-78E2-46C9-9393-9D318398078D}"/>
    <cellStyle name="Comma 5" xfId="17" xr:uid="{E82D0D97-CAE8-4469-82F6-F741B5F1EDC7}"/>
    <cellStyle name="Énfasis3" xfId="6" builtinId="37"/>
    <cellStyle name="Heading 1 2" xfId="5" xr:uid="{CDFFC881-0361-4A16-A747-A30CC0D1BE82}"/>
    <cellStyle name="Heading 1 3" xfId="9" xr:uid="{8D59F83A-4556-4996-965E-82F7F8E62C59}"/>
    <cellStyle name="Heading 2 2" xfId="11" xr:uid="{9F8B53EB-C307-4B4A-9E99-71074F1002CA}"/>
    <cellStyle name="Help cell" xfId="13" xr:uid="{4D83FE1E-9FD1-4B59-8A57-3FBB163FD8F8}"/>
    <cellStyle name="Hipervínculo" xfId="8" builtinId="8"/>
    <cellStyle name="Millares" xfId="1" builtinId="3"/>
    <cellStyle name="Millares 2 2" xfId="4" xr:uid="{903EFD3A-8B5B-4D00-B2CD-1D5F849DDCAE}"/>
    <cellStyle name="Normal" xfId="0" builtinId="0"/>
    <cellStyle name="Normal 2" xfId="3" xr:uid="{0414AC00-2792-44C3-881E-C45913E1E1AB}"/>
    <cellStyle name="Normal 3" xfId="7" xr:uid="{343C279B-5198-4941-AC58-448257C76168}"/>
    <cellStyle name="Normal 4" xfId="10" xr:uid="{66E82F3A-C49A-4B13-8109-790628714F5F}"/>
    <cellStyle name="Normal 4 2" xfId="15" xr:uid="{C6AFFEE1-BA6E-4988-A039-140D2EC68244}"/>
    <cellStyle name="Normal 5" xfId="19" xr:uid="{2C1DF4BE-1BA5-4F70-9FB4-540B8BA39F54}"/>
    <cellStyle name="Normal 7" xfId="16" xr:uid="{330DD159-4DD7-4C49-8868-036580765275}"/>
    <cellStyle name="Porcentaje" xfId="2" builtinId="5"/>
    <cellStyle name="User input" xfId="12" xr:uid="{8ECFA9A9-D2A9-4748-B62C-5D1BC77A53BB}"/>
  </cellStyles>
  <dxfs count="69">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s>
  <tableStyles count="0" defaultTableStyle="TableStyleMedium2" defaultPivotStyle="PivotStyleLight16"/>
  <colors>
    <mruColors>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alcChain" Target="calcChain.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Nacional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2-C4B3-4D6E-AE58-9D6FB4AD59F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5-C4B3-4D6E-AE58-9D6FB4AD59F7}"/>
              </c:ext>
            </c:extLst>
          </c:dPt>
          <c:cat>
            <c:strRef>
              <c:f>'SAIB Nacional'!$E$9:$J$9</c:f>
              <c:strCache>
                <c:ptCount val="6"/>
                <c:pt idx="0">
                  <c:v> Margen </c:v>
                </c:pt>
                <c:pt idx="1">
                  <c:v> Ingresos </c:v>
                </c:pt>
                <c:pt idx="2">
                  <c:v> Costos totales </c:v>
                </c:pt>
                <c:pt idx="3">
                  <c:v> Pagos mayoristas </c:v>
                </c:pt>
                <c:pt idx="4">
                  <c:v> Costos de red </c:v>
                </c:pt>
                <c:pt idx="5">
                  <c:v> Costos minoristas </c:v>
                </c:pt>
              </c:strCache>
            </c:strRef>
          </c:cat>
          <c:val>
            <c:numRef>
              <c:f>'SAIB Nacional'!$E$10:$J$10</c:f>
              <c:numCache>
                <c:formatCode>0%</c:formatCode>
                <c:ptCount val="6"/>
                <c:pt idx="0">
                  <c:v>0.1</c:v>
                </c:pt>
                <c:pt idx="1">
                  <c:v>1</c:v>
                </c:pt>
                <c:pt idx="2">
                  <c:v>0.61015391326021939</c:v>
                </c:pt>
                <c:pt idx="3">
                  <c:v>0.50019732469258893</c:v>
                </c:pt>
                <c:pt idx="4">
                  <c:v>9.9960535061482236E-3</c:v>
                </c:pt>
                <c:pt idx="5">
                  <c:v>9.9960535061482225E-2</c:v>
                </c:pt>
              </c:numCache>
            </c:numRef>
          </c:val>
          <c:extLst>
            <c:ext xmlns:c16="http://schemas.microsoft.com/office/drawing/2014/chart" uri="{C3380CC4-5D6E-409C-BE32-E72D297353CC}">
              <c16:uniqueId val="{00000000-C4B3-4D6E-AE58-9D6FB4AD59F7}"/>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Regional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AB83-4B87-BD20-8CA300909FCD}"/>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AB83-4B87-BD20-8CA300909FCD}"/>
              </c:ext>
            </c:extLst>
          </c:dPt>
          <c:cat>
            <c:strRef>
              <c:f>'SAIB Regional'!$E$9:$J$9</c:f>
              <c:strCache>
                <c:ptCount val="6"/>
                <c:pt idx="0">
                  <c:v> Margen </c:v>
                </c:pt>
                <c:pt idx="1">
                  <c:v> Ingresos </c:v>
                </c:pt>
                <c:pt idx="2">
                  <c:v> Costos totales </c:v>
                </c:pt>
                <c:pt idx="3">
                  <c:v> Pagos mayoristas </c:v>
                </c:pt>
                <c:pt idx="4">
                  <c:v> Costos de red </c:v>
                </c:pt>
                <c:pt idx="5">
                  <c:v> Costos minoristas </c:v>
                </c:pt>
              </c:strCache>
            </c:strRef>
          </c:cat>
          <c:val>
            <c:numRef>
              <c:f>'SAIB Regional'!$E$10:$J$10</c:f>
              <c:numCache>
                <c:formatCode>0%</c:formatCode>
                <c:ptCount val="6"/>
                <c:pt idx="0">
                  <c:v>0.1</c:v>
                </c:pt>
                <c:pt idx="1">
                  <c:v>1</c:v>
                </c:pt>
                <c:pt idx="2">
                  <c:v>0.61015391326021939</c:v>
                </c:pt>
                <c:pt idx="3">
                  <c:v>0.50019732469258893</c:v>
                </c:pt>
                <c:pt idx="4">
                  <c:v>9.9960535061482236E-3</c:v>
                </c:pt>
                <c:pt idx="5">
                  <c:v>9.9960535061482225E-2</c:v>
                </c:pt>
              </c:numCache>
            </c:numRef>
          </c:val>
          <c:extLst>
            <c:ext xmlns:c16="http://schemas.microsoft.com/office/drawing/2014/chart" uri="{C3380CC4-5D6E-409C-BE32-E72D297353CC}">
              <c16:uniqueId val="{00000004-AB83-4B87-BD20-8CA300909FCD}"/>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Local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B32A-4EDF-9776-A1F44E1BED33}"/>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B32A-4EDF-9776-A1F44E1BED33}"/>
              </c:ext>
            </c:extLst>
          </c:dPt>
          <c:cat>
            <c:strRef>
              <c:f>'SAIB Local'!$E$9:$J$9</c:f>
              <c:strCache>
                <c:ptCount val="6"/>
                <c:pt idx="0">
                  <c:v> Margen </c:v>
                </c:pt>
                <c:pt idx="1">
                  <c:v> Ingresos </c:v>
                </c:pt>
                <c:pt idx="2">
                  <c:v> Costos totales </c:v>
                </c:pt>
                <c:pt idx="3">
                  <c:v> Pagos mayoristas </c:v>
                </c:pt>
                <c:pt idx="4">
                  <c:v> Costos de red </c:v>
                </c:pt>
                <c:pt idx="5">
                  <c:v> Costos minoristas </c:v>
                </c:pt>
              </c:strCache>
            </c:strRef>
          </c:cat>
          <c:val>
            <c:numRef>
              <c:f>'SAIB Local'!$E$10:$J$10</c:f>
              <c:numCache>
                <c:formatCode>0%</c:formatCode>
                <c:ptCount val="6"/>
                <c:pt idx="0">
                  <c:v>0.1</c:v>
                </c:pt>
                <c:pt idx="1">
                  <c:v>1</c:v>
                </c:pt>
                <c:pt idx="2">
                  <c:v>0.61015391326021939</c:v>
                </c:pt>
                <c:pt idx="3">
                  <c:v>0.50019732469258893</c:v>
                </c:pt>
                <c:pt idx="4">
                  <c:v>9.9960535061482236E-3</c:v>
                </c:pt>
                <c:pt idx="5">
                  <c:v>9.9960535061482225E-2</c:v>
                </c:pt>
              </c:numCache>
            </c:numRef>
          </c:val>
          <c:extLst>
            <c:ext xmlns:c16="http://schemas.microsoft.com/office/drawing/2014/chart" uri="{C3380CC4-5D6E-409C-BE32-E72D297353CC}">
              <c16:uniqueId val="{00000004-B32A-4EDF-9776-A1F44E1BED33}"/>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compartida</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22C7-4BA8-8D8C-094483D65E8C}"/>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22C7-4BA8-8D8C-094483D65E8C}"/>
              </c:ext>
            </c:extLst>
          </c:dPt>
          <c:cat>
            <c:strRef>
              <c:f>'Desagregacion compartida'!$E$9:$J$9</c:f>
              <c:strCache>
                <c:ptCount val="6"/>
                <c:pt idx="0">
                  <c:v> Margen </c:v>
                </c:pt>
                <c:pt idx="1">
                  <c:v> Ingresos </c:v>
                </c:pt>
                <c:pt idx="2">
                  <c:v> Costos totales </c:v>
                </c:pt>
                <c:pt idx="3">
                  <c:v> Pagos mayoristas </c:v>
                </c:pt>
                <c:pt idx="4">
                  <c:v> Costos de red </c:v>
                </c:pt>
                <c:pt idx="5">
                  <c:v> Costos minoristas </c:v>
                </c:pt>
              </c:strCache>
            </c:strRef>
          </c:cat>
          <c:val>
            <c:numRef>
              <c:f>'Desagregacion compartida'!$E$10:$J$10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22C7-4BA8-8D8C-094483D65E8C}"/>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total</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37A4-4987-BA5C-9B3DF0E60B8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37A4-4987-BA5C-9B3DF0E60B87}"/>
              </c:ext>
            </c:extLst>
          </c:dPt>
          <c:cat>
            <c:strRef>
              <c:f>'Desagregacion total'!$E$9:$J$9</c:f>
              <c:strCache>
                <c:ptCount val="6"/>
                <c:pt idx="0">
                  <c:v> Margen </c:v>
                </c:pt>
                <c:pt idx="1">
                  <c:v> Ingresos </c:v>
                </c:pt>
                <c:pt idx="2">
                  <c:v> Costos totales </c:v>
                </c:pt>
                <c:pt idx="3">
                  <c:v> Pagos mayoristas </c:v>
                </c:pt>
                <c:pt idx="4">
                  <c:v> Costos de red </c:v>
                </c:pt>
                <c:pt idx="5">
                  <c:v> Costos minoristas </c:v>
                </c:pt>
              </c:strCache>
            </c:strRef>
          </c:cat>
          <c:val>
            <c:numRef>
              <c:f>'Desagregacion total'!$E$10:$J$10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37A4-4987-BA5C-9B3DF0E60B87}"/>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virtual</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F154-4ED4-B919-D61DE1D19034}"/>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F154-4ED4-B919-D61DE1D19034}"/>
              </c:ext>
            </c:extLst>
          </c:dPt>
          <c:cat>
            <c:strRef>
              <c:f>'Desagregacion virtual'!$E$9:$J$9</c:f>
              <c:strCache>
                <c:ptCount val="6"/>
                <c:pt idx="0">
                  <c:v> Margen </c:v>
                </c:pt>
                <c:pt idx="1">
                  <c:v> Ingresos </c:v>
                </c:pt>
                <c:pt idx="2">
                  <c:v> Costos totales </c:v>
                </c:pt>
                <c:pt idx="3">
                  <c:v> Pagos mayoristas </c:v>
                </c:pt>
                <c:pt idx="4">
                  <c:v> Costos de red </c:v>
                </c:pt>
                <c:pt idx="5">
                  <c:v> Costos minoristas </c:v>
                </c:pt>
              </c:strCache>
            </c:strRef>
          </c:cat>
          <c:val>
            <c:numRef>
              <c:f>'Desagregacion virtual'!$E$10:$J$10</c:f>
              <c:numCache>
                <c:formatCode>0%</c:formatCode>
                <c:ptCount val="6"/>
                <c:pt idx="0">
                  <c:v>0.1</c:v>
                </c:pt>
                <c:pt idx="1">
                  <c:v>1</c:v>
                </c:pt>
                <c:pt idx="2">
                  <c:v>0.61015391326021939</c:v>
                </c:pt>
                <c:pt idx="3">
                  <c:v>0.50019732469258893</c:v>
                </c:pt>
                <c:pt idx="4">
                  <c:v>9.9960535061482236E-3</c:v>
                </c:pt>
                <c:pt idx="5">
                  <c:v>9.9960535061482225E-2</c:v>
                </c:pt>
              </c:numCache>
            </c:numRef>
          </c:val>
          <c:extLst>
            <c:ext xmlns:c16="http://schemas.microsoft.com/office/drawing/2014/chart" uri="{C3380CC4-5D6E-409C-BE32-E72D297353CC}">
              <c16:uniqueId val="{00000004-F154-4ED4-B919-D61DE1D19034}"/>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13</xdr:col>
      <xdr:colOff>53577</xdr:colOff>
      <xdr:row>13</xdr:row>
      <xdr:rowOff>86916</xdr:rowOff>
    </xdr:from>
    <xdr:to>
      <xdr:col>22</xdr:col>
      <xdr:colOff>309562</xdr:colOff>
      <xdr:row>31</xdr:row>
      <xdr:rowOff>-1</xdr:rowOff>
    </xdr:to>
    <xdr:graphicFrame macro="">
      <xdr:nvGraphicFramePr>
        <xdr:cNvPr id="2" name="Chart 1">
          <a:extLst>
            <a:ext uri="{FF2B5EF4-FFF2-40B4-BE49-F238E27FC236}">
              <a16:creationId xmlns:a16="http://schemas.microsoft.com/office/drawing/2014/main" id="{BFC312F5-8CED-4DF0-A763-00E7E61DA0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297657</xdr:colOff>
      <xdr:row>13</xdr:row>
      <xdr:rowOff>190501</xdr:rowOff>
    </xdr:from>
    <xdr:to>
      <xdr:col>22</xdr:col>
      <xdr:colOff>553642</xdr:colOff>
      <xdr:row>31</xdr:row>
      <xdr:rowOff>103584</xdr:rowOff>
    </xdr:to>
    <xdr:graphicFrame macro="">
      <xdr:nvGraphicFramePr>
        <xdr:cNvPr id="2" name="Chart 1">
          <a:extLst>
            <a:ext uri="{FF2B5EF4-FFF2-40B4-BE49-F238E27FC236}">
              <a16:creationId xmlns:a16="http://schemas.microsoft.com/office/drawing/2014/main" id="{A46FB160-6BA0-4487-BECD-55692233C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13</xdr:row>
      <xdr:rowOff>0</xdr:rowOff>
    </xdr:from>
    <xdr:to>
      <xdr:col>23</xdr:col>
      <xdr:colOff>255985</xdr:colOff>
      <xdr:row>30</xdr:row>
      <xdr:rowOff>103583</xdr:rowOff>
    </xdr:to>
    <xdr:graphicFrame macro="">
      <xdr:nvGraphicFramePr>
        <xdr:cNvPr id="2" name="Chart 1">
          <a:extLst>
            <a:ext uri="{FF2B5EF4-FFF2-40B4-BE49-F238E27FC236}">
              <a16:creationId xmlns:a16="http://schemas.microsoft.com/office/drawing/2014/main" id="{E2049310-F18F-4FFD-B716-E545FE22E2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13</xdr:row>
      <xdr:rowOff>0</xdr:rowOff>
    </xdr:from>
    <xdr:to>
      <xdr:col>23</xdr:col>
      <xdr:colOff>255985</xdr:colOff>
      <xdr:row>30</xdr:row>
      <xdr:rowOff>103583</xdr:rowOff>
    </xdr:to>
    <xdr:graphicFrame macro="">
      <xdr:nvGraphicFramePr>
        <xdr:cNvPr id="2" name="Chart 1">
          <a:extLst>
            <a:ext uri="{FF2B5EF4-FFF2-40B4-BE49-F238E27FC236}">
              <a16:creationId xmlns:a16="http://schemas.microsoft.com/office/drawing/2014/main" id="{3B66120C-B6F0-4E94-8A14-21D721513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559595</xdr:colOff>
      <xdr:row>13</xdr:row>
      <xdr:rowOff>95250</xdr:rowOff>
    </xdr:from>
    <xdr:to>
      <xdr:col>23</xdr:col>
      <xdr:colOff>208361</xdr:colOff>
      <xdr:row>31</xdr:row>
      <xdr:rowOff>8333</xdr:rowOff>
    </xdr:to>
    <xdr:graphicFrame macro="">
      <xdr:nvGraphicFramePr>
        <xdr:cNvPr id="2" name="Chart 1">
          <a:extLst>
            <a:ext uri="{FF2B5EF4-FFF2-40B4-BE49-F238E27FC236}">
              <a16:creationId xmlns:a16="http://schemas.microsoft.com/office/drawing/2014/main" id="{44A81DB3-5A0D-49AB-BF5A-F6D35E13C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13</xdr:row>
      <xdr:rowOff>0</xdr:rowOff>
    </xdr:from>
    <xdr:to>
      <xdr:col>22</xdr:col>
      <xdr:colOff>255985</xdr:colOff>
      <xdr:row>30</xdr:row>
      <xdr:rowOff>103583</xdr:rowOff>
    </xdr:to>
    <xdr:graphicFrame macro="">
      <xdr:nvGraphicFramePr>
        <xdr:cNvPr id="2" name="Chart 1">
          <a:extLst>
            <a:ext uri="{FF2B5EF4-FFF2-40B4-BE49-F238E27FC236}">
              <a16:creationId xmlns:a16="http://schemas.microsoft.com/office/drawing/2014/main" id="{97DBBDFD-FCDA-49F0-815E-665594ACD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201%20%206540%20D-4%20Impuesto%20diferido"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spd%20-%20NeuConnect%20-%20ICF%20model_11%2006%2021%20draft%20-%20with%20macro%20-%20300621.xlsm?A9118B8D" TargetMode="External"/><Relationship Id="rId1" Type="http://schemas.openxmlformats.org/officeDocument/2006/relationships/externalLinkPath" Target="file:///\\A9118B8D\spd%20-%20NeuConnect%20-%20ICF%20model_11%2006%2021%20draft%20-%20with%20macro%20-%203006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Projects\Projects-12\P12-1907\Work\09%20Model%20development\Core%20model\spd-mdcc-BU%20LRIC%20model%20for%20the%20ILR%2023122014-1359%20STC.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pcba-usr\usr\MSOffice\Mis%20documentos\pre-t99\CIF'S01MAY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royectosift/Usuarios/luis.gonzalez/Downloads/modelocostosserviciomayoristaarrendamientoed_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Control%20Ingresos%202011/12Diciembre11/Cierre/INTERCONEXION%2008.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Original/Infinitum%20Negocio%202S2019.xls?D33EB9CF" TargetMode="External"/><Relationship Id="rId1" Type="http://schemas.openxmlformats.org/officeDocument/2006/relationships/externalLinkPath" Target="file:///\\D33EB9CF\Infinitum%20Negocio%202S2019.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Modificado/spd%20-%20Prueba%20Replicablidad%20Banda%20Ancha%202021%20ex%20ante%20-%20171121.xlsx?8B7C10FC" TargetMode="External"/><Relationship Id="rId1" Type="http://schemas.openxmlformats.org/officeDocument/2006/relationships/externalLinkPath" Target="file:///\\8B7C10FC\spd%20-%20Prueba%20Replicablidad%20Banda%20Ancha%202021%20ex%20ante%20-%201711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Projects\Projects-22\P22-4838\Work\Modelos%20actualizados\Banda%20ancha\spd%20-%20Prueba%20Replicablidad%20Banda%20Ancha%202021%20ex%20ante%20-%20281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OLIVAR\Users\opolivar\Documents\SEPARACI&#211;N%20CONTABLE%20TELMEX\SEPARACI&#211;N%20CONTABLE%202018\Mis%20documentos\SUBSIDIARIAS\CONSERTEL\2001\Z%203%20balance%20y%20res.%20Reclasificaciones%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cxdc02\3.0%20contabilidad\Documents%20and%20Settings\egardunotorres\Desktop\C&#233;dula%20Pagos%20Prov%20IEM.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5500%20PAGOS%20ANTICIPADOS%20%20Leadsheet"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5300%20Cuentas%20por%20Cobrar%20Combined%20Leadsheet"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5635%20Papel%20de%20Trabajo%20de%20Activo%20Fijo"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8715%20Concliaci&#243;n%20Contable-Fiscal%20%20%20PPC%20"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br-nt\finanzas\Control%20patrimonial\Arrendamientos\Contratos\arrendamientos%20no%20identific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EARL98\Concilfis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arabia\c\Mis%20documentos\MIFLEX\99\octubre\prod\REVSOTOCT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rontiereconomics-my.sharepoint.com/SERGIO/INTER/INTERCIA/2001/INTOCT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0%20Examples/Portsmouth%20-%20Water%20Tariff%20Model%20v2%200%206%20-%2020%2011%202019.xlsm?03CADBDF" TargetMode="External"/><Relationship Id="rId1" Type="http://schemas.openxmlformats.org/officeDocument/2006/relationships/externalLinkPath" Target="file:///\\03CADBDF\Portsmouth%20-%20Water%20Tariff%20Model%20v2%200%206%20-%2020%2011%20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rontiereconomics-my.sharepoint.com/Angeles%20Gin/Nueva%20metodolog&#237;a/2013/Reportes%20de%20Ingresos%20y%20Gastos%202013%20v%20entreg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ontiereconomics-my.sharepoint.com/Users/maria.guijon/Documents/Public%20Policy%20practice/1%20Projects/2020/Accenture_Limits/5%20Analysis/AI%20model/Impact%20analysis_0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
      <sheetName val="Depreciación"/>
      <sheetName val="Resumen"/>
      <sheetName val="Diferido D-4 DTT"/>
      <sheetName val="Dif Dic 06 Base Calc Dic 05 "/>
      <sheetName val="070406 Balanza Detalle Diciembr"/>
      <sheetName val="Cedula Activo Dic 06 Aud"/>
      <sheetName val="XREF"/>
      <sheetName val="Tickmarks"/>
      <sheetName val="BalCom DIC 2018"/>
      <sheetName val="TM10-PEB1"/>
      <sheetName val="Ref"/>
    </sheetNames>
    <sheetDataSet>
      <sheetData sheetId="0" refreshError="1"/>
      <sheetData sheetId="1"/>
      <sheetData sheetId="2"/>
      <sheetData sheetId="3">
        <row r="12">
          <cell r="E12">
            <v>21881674.174921848</v>
          </cell>
        </row>
        <row r="13">
          <cell r="C13">
            <v>6723829.8399999999</v>
          </cell>
        </row>
      </sheetData>
      <sheetData sheetId="4"/>
      <sheetData sheetId="5" refreshError="1"/>
      <sheetData sheetId="6" refreshError="1"/>
      <sheetData sheetId="7"/>
      <sheetData sheetId="8"/>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Model content"/>
      <sheetName val="User manual"/>
      <sheetName val="User inputs &gt;&gt;"/>
      <sheetName val="Parameters from Ofgem"/>
      <sheetName val="Parameters from NC"/>
      <sheetName val="Raw data update by user &gt;&gt; "/>
      <sheetName val=" RPI"/>
      <sheetName val="Actual SONIA"/>
      <sheetName val="Forecast SONIA"/>
      <sheetName val="Outputs &gt;&gt;"/>
      <sheetName val="Key terms"/>
      <sheetName val=" ICF &amp; OTSEBED calcs &gt;&gt;"/>
      <sheetName val="ICF"/>
      <sheetName val="OTSEBED"/>
      <sheetName val="CAFN or CAFA "/>
      <sheetName val="PTA"/>
      <sheetName val="RTSN or RTSA"/>
      <sheetName val="TRU"/>
      <sheetName val="Intermediate calcs &gt;&gt;"/>
      <sheetName val="Assessed Revenue"/>
      <sheetName val="Cap and Floor"/>
      <sheetName val="AIC&amp;AIF"/>
      <sheetName val="PYC&amp;PYF"/>
      <sheetName val="CAPOTSN&amp;CAPOTSA"/>
      <sheetName val="RPI consolidated"/>
      <sheetName val="SONIA adjustments"/>
      <sheetName val="Raw data &gt;&gt;"/>
      <sheetName val="Historical_RPI"/>
      <sheetName val="Historical_SONIA"/>
      <sheetName val="Historical_forecast_SONIA"/>
      <sheetName val="Historical_past performance"/>
      <sheetName val="Help cells"/>
      <sheetName val="Performance log"/>
    </sheetNames>
    <sheetDataSet>
      <sheetData sheetId="0"/>
      <sheetData sheetId="1"/>
      <sheetData sheetId="2"/>
      <sheetData sheetId="3"/>
      <sheetData sheetId="4"/>
      <sheetData sheetId="5">
        <row r="5">
          <cell r="C5" t="str">
            <v>2026/2027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Scenario manager &amp; Results"/>
      <sheetName val="Sensitivity_input"/>
      <sheetName val="Sensitivity_output"/>
      <sheetName val="Demand module (DEM)"/>
      <sheetName val="DEM - Assumptions and inputs"/>
      <sheetName val="DEM - Assumptions"/>
      <sheetName val="DEM - Calculations"/>
      <sheetName val="DEM - Voice by tech"/>
      <sheetName val="DEM - Broadband by tech"/>
      <sheetName val="DEM - Corporate by tech"/>
      <sheetName val="DEM - Outputs"/>
      <sheetName val="DEM - National by Tech"/>
      <sheetName val="DEM - Customers by PoP"/>
      <sheetName val="DEM - Customers by DP"/>
      <sheetName val="DEM - CU to rem agg node (FTTC)"/>
      <sheetName val="DEM - CU to PoP (legacy)"/>
      <sheetName val="DEM - FTTH-GPON to PoP"/>
      <sheetName val="DEM - FTTH-P2P to PoP"/>
      <sheetName val="Network dimensioning (ND)"/>
      <sheetName val="ND - Inputs and settings"/>
      <sheetName val="ND - Settings"/>
      <sheetName val="ND - Technical assumptions"/>
      <sheetName val="ND - Access equipment input"/>
      <sheetName val="ND - GPON splitters"/>
      <sheetName val="Quality of Service Factors"/>
      <sheetName val="ND - Network dimensioning"/>
      <sheetName val="ND - Node mapping"/>
      <sheetName val="ND - Remote equipment"/>
      <sheetName val="ND - GPON P2P RN-Agg"/>
      <sheetName val="ND - MSAN CU"/>
      <sheetName val="ND - Aggregation Equipment"/>
      <sheetName val="ND - IP Edge equipment"/>
      <sheetName val="ND - IP Core equipment"/>
      <sheetName val="ND - BRAS equipment"/>
      <sheetName val="ND - Other equipment"/>
      <sheetName val="ND - Output"/>
      <sheetName val="ND - Equipment summary"/>
      <sheetName val="Costing (CO)"/>
      <sheetName val="CO - Inputs and settings"/>
      <sheetName val="CO - Settings"/>
      <sheetName val="CO - Classifications"/>
      <sheetName val="CO - Mappings"/>
      <sheetName val="CO - Volume inputs"/>
      <sheetName val="CO - Equipment summary"/>
      <sheetName val="CO - Equipment cost inputs"/>
      <sheetName val="CO - Network costing"/>
      <sheetName val="CO - Volume by Element"/>
      <sheetName val="CO - Capex"/>
      <sheetName val="CO - Capex annualisation"/>
      <sheetName val="CO - Network element costing"/>
      <sheetName val="CO - Service Costing"/>
      <sheetName val="CO - Network service costing"/>
      <sheetName val="CO - Product costing"/>
      <sheetName val="Pure LRIC calculation"/>
      <sheetName val="Inputs for number of POPs"/>
      <sheetName val="POP - Customers by POP"/>
      <sheetName val="POP - Customers by DP"/>
      <sheetName val="POP - GPON splitters"/>
      <sheetName val="POP - Equipment"/>
      <sheetName val="POP - Node mapping"/>
      <sheetName val="POP - Distance for joints"/>
      <sheetName val="END"/>
      <sheetName val="CHART - voice lines"/>
      <sheetName val="Outputs"/>
    </sheetNames>
    <sheetDataSet>
      <sheetData sheetId="0" refreshError="1"/>
      <sheetData sheetId="1" refreshError="1"/>
      <sheetData sheetId="2">
        <row r="46">
          <cell r="C46">
            <v>9.11E-2</v>
          </cell>
        </row>
        <row r="50">
          <cell r="C50">
            <v>2.5000000000000001E-2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6">
          <cell r="C26">
            <v>0.02</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QUETE INFORM."/>
      <sheetName val="INFORMACION POR EMPRESA"/>
      <sheetName val="CIF-1"/>
      <sheetName val="CIF-2"/>
      <sheetName val="CIF-3"/>
      <sheetName val="CIF-4RES"/>
      <sheetName val="CIF-4BAL"/>
      <sheetName val="ANEXO 1"/>
      <sheetName val="ANEXO-2"/>
      <sheetName val="ANEXO-3"/>
      <sheetName val="ANEXO-4"/>
      <sheetName val="ANEXO-5"/>
      <sheetName val="ANEXO-6"/>
      <sheetName val="ANEXO-7"/>
      <sheetName val="ANEXO-8"/>
      <sheetName val="DATOS OP HIST"/>
      <sheetName val="EVOL TARIFAS"/>
      <sheetName val="C塅䕃⹌塅"/>
      <sheetName val="1 BCE-CLA"/>
      <sheetName val="IP telephony"/>
      <sheetName val="Plan1"/>
    </sheetNames>
    <sheetDataSet>
      <sheetData sheetId="0"/>
      <sheetData sheetId="1"/>
      <sheetData sheetId="2"/>
      <sheetData sheetId="3" refreshError="1"/>
      <sheetData sheetId="4" refreshError="1">
        <row r="1">
          <cell r="A1" t="str">
            <v>TELECOMUNICACIONES DE GUATEMALA, S.A.</v>
          </cell>
        </row>
        <row r="2">
          <cell r="A2" t="str">
            <v>ESTADO DE RESULTADOS INSTITUCIONAL</v>
          </cell>
          <cell r="I2" t="str">
            <v>CIF: 3</v>
          </cell>
        </row>
        <row r="3">
          <cell r="A3" t="str">
            <v>(QUETZALES)</v>
          </cell>
        </row>
        <row r="5">
          <cell r="A5" t="str">
            <v>MES MAYO</v>
          </cell>
          <cell r="C5" t="str">
            <v xml:space="preserve">% </v>
          </cell>
          <cell r="E5" t="str">
            <v>ACUMULADO MAYO</v>
          </cell>
          <cell r="G5" t="str">
            <v xml:space="preserve">% </v>
          </cell>
          <cell r="I5" t="str">
            <v>%</v>
          </cell>
        </row>
        <row r="6">
          <cell r="A6" t="str">
            <v>REAL</v>
          </cell>
          <cell r="B6" t="str">
            <v>PTO.</v>
          </cell>
          <cell r="C6" t="str">
            <v xml:space="preserve">DE </v>
          </cell>
          <cell r="D6" t="str">
            <v>CONCEPTO</v>
          </cell>
          <cell r="E6" t="str">
            <v>REAL</v>
          </cell>
          <cell r="F6" t="str">
            <v>PTO.</v>
          </cell>
          <cell r="G6" t="str">
            <v xml:space="preserve">DE </v>
          </cell>
          <cell r="H6" t="str">
            <v>META</v>
          </cell>
          <cell r="I6" t="str">
            <v>CUMPLIM.</v>
          </cell>
        </row>
        <row r="7">
          <cell r="A7">
            <v>1999</v>
          </cell>
          <cell r="B7">
            <v>1999</v>
          </cell>
          <cell r="C7" t="str">
            <v>AVA.</v>
          </cell>
          <cell r="E7">
            <v>1999</v>
          </cell>
          <cell r="F7">
            <v>1999</v>
          </cell>
          <cell r="G7" t="str">
            <v>AVA.</v>
          </cell>
          <cell r="H7">
            <v>1999</v>
          </cell>
          <cell r="I7" t="str">
            <v>S/META</v>
          </cell>
        </row>
        <row r="9">
          <cell r="D9" t="str">
            <v>INGRESOS TOTALES</v>
          </cell>
        </row>
        <row r="10">
          <cell r="A10">
            <v>50510864</v>
          </cell>
          <cell r="B10">
            <v>39727273</v>
          </cell>
          <cell r="C10">
            <v>1.2714405038573879</v>
          </cell>
          <cell r="D10" t="str">
            <v>TELEFONIA LOCAL</v>
          </cell>
        </row>
        <row r="11">
          <cell r="A11">
            <v>21445409</v>
          </cell>
          <cell r="B11">
            <v>21571743</v>
          </cell>
          <cell r="C11">
            <v>0.99414354231830038</v>
          </cell>
          <cell r="D11" t="str">
            <v>TELEFONIA ITERURBANA</v>
          </cell>
        </row>
        <row r="12">
          <cell r="A12">
            <v>32260099</v>
          </cell>
          <cell r="B12">
            <v>28585428</v>
          </cell>
          <cell r="C12">
            <v>1.1285504978270746</v>
          </cell>
          <cell r="D12" t="str">
            <v>TELEFONIA INTERNACIONAL (SALIDA(</v>
          </cell>
        </row>
        <row r="13">
          <cell r="A13">
            <v>18714387</v>
          </cell>
          <cell r="B13">
            <v>14035684</v>
          </cell>
          <cell r="C13">
            <v>1.3333434266545185</v>
          </cell>
          <cell r="D13" t="str">
            <v>TELEFONIA INTERNACIONAL (ENTRADA)</v>
          </cell>
        </row>
        <row r="14">
          <cell r="A14">
            <v>6111244</v>
          </cell>
          <cell r="B14">
            <v>9739742</v>
          </cell>
          <cell r="C14">
            <v>0.62745440279629583</v>
          </cell>
          <cell r="D14" t="str">
            <v>CONEXIONES DE LINEAS</v>
          </cell>
        </row>
        <row r="15">
          <cell r="A15">
            <v>733872</v>
          </cell>
          <cell r="B15">
            <v>560891</v>
          </cell>
          <cell r="C15">
            <v>1.3084039501436109</v>
          </cell>
          <cell r="D15" t="str">
            <v>SERVICIOS DIGITALES</v>
          </cell>
        </row>
        <row r="16">
          <cell r="A16">
            <v>1457685</v>
          </cell>
          <cell r="B16">
            <v>2670218</v>
          </cell>
          <cell r="C16">
            <v>0.54590486619444556</v>
          </cell>
          <cell r="D16" t="str">
            <v>TELEFONIA PUBLICA</v>
          </cell>
        </row>
        <row r="17">
          <cell r="A17">
            <v>8000000</v>
          </cell>
          <cell r="D17" t="str">
            <v>TRANSMISION DE DATOS</v>
          </cell>
        </row>
        <row r="18">
          <cell r="A18">
            <v>1080956</v>
          </cell>
          <cell r="B18">
            <v>3450699</v>
          </cell>
          <cell r="C18">
            <v>0.31325711109546212</v>
          </cell>
          <cell r="D18" t="str">
            <v>OTROS INGRESOS (CIF 4)</v>
          </cell>
        </row>
        <row r="19">
          <cell r="A19">
            <v>-564473</v>
          </cell>
          <cell r="B19">
            <v>-326467</v>
          </cell>
          <cell r="C19">
            <v>1.7290354002089032</v>
          </cell>
          <cell r="D19" t="str">
            <v>REDUCCIONES Y REBAJAS</v>
          </cell>
        </row>
        <row r="20">
          <cell r="A20">
            <v>139750043</v>
          </cell>
          <cell r="B20">
            <v>120015211</v>
          </cell>
          <cell r="C20">
            <v>1.1644360896886645</v>
          </cell>
          <cell r="D20" t="str">
            <v>SUMA</v>
          </cell>
        </row>
        <row r="22">
          <cell r="D22" t="str">
            <v>COSTOS Y GASTOS TOTALES</v>
          </cell>
        </row>
        <row r="23">
          <cell r="A23">
            <v>0</v>
          </cell>
          <cell r="B23">
            <v>0</v>
          </cell>
          <cell r="D23" t="str">
            <v>SUELDOS Y SALARIOS</v>
          </cell>
        </row>
        <row r="24">
          <cell r="A24">
            <v>0</v>
          </cell>
          <cell r="B24">
            <v>0</v>
          </cell>
          <cell r="D24" t="str">
            <v>PRESTACIONES</v>
          </cell>
        </row>
        <row r="25">
          <cell r="A25">
            <v>0</v>
          </cell>
          <cell r="B25">
            <v>0</v>
          </cell>
          <cell r="D25" t="str">
            <v>ATENCIONES A EMPLEADOS</v>
          </cell>
        </row>
        <row r="26">
          <cell r="D26" t="str">
            <v>DEPRECIACION Y AMORTIZACION</v>
          </cell>
        </row>
        <row r="27">
          <cell r="D27" t="str">
            <v>ASESORIA Y ASISTENCIA TECNICA</v>
          </cell>
        </row>
        <row r="28">
          <cell r="D28" t="str">
            <v>MANTENIMIENTO</v>
          </cell>
        </row>
        <row r="29">
          <cell r="D29" t="str">
            <v>SUMINISTROS</v>
          </cell>
        </row>
        <row r="30">
          <cell r="D30" t="str">
            <v>SERVICIOS PUBLICOS</v>
          </cell>
        </row>
        <row r="31">
          <cell r="D31" t="str">
            <v>IMPUESTOS</v>
          </cell>
        </row>
        <row r="32">
          <cell r="D32" t="str">
            <v>ARRENDAMIENTOS</v>
          </cell>
        </row>
        <row r="33">
          <cell r="D33" t="str">
            <v>GASTOS Y COMISIONES BANCARIAS</v>
          </cell>
        </row>
        <row r="34">
          <cell r="D34" t="str">
            <v>GASTOS POR UTILIZACION DE SIST. SATELITAL</v>
          </cell>
        </row>
        <row r="35">
          <cell r="D35" t="str">
            <v>SERVICIOS DE TERCEROS</v>
          </cell>
        </row>
        <row r="36">
          <cell r="D36" t="str">
            <v>OTROS SERVICIOS DIVERSOS</v>
          </cell>
        </row>
        <row r="37">
          <cell r="D37" t="str">
            <v>SEGUROS</v>
          </cell>
        </row>
        <row r="38">
          <cell r="D38" t="str">
            <v>PUBLICIDAD Y RELACIONES</v>
          </cell>
        </row>
        <row r="39">
          <cell r="D39" t="str">
            <v>GASTOS DE TRANSPORTE</v>
          </cell>
        </row>
        <row r="40">
          <cell r="D40" t="str">
            <v>GASTOS DE VEHICULOS</v>
          </cell>
        </row>
        <row r="41">
          <cell r="D41" t="str">
            <v>OTROS GASTOS (CIF 4)</v>
          </cell>
        </row>
        <row r="42">
          <cell r="A42">
            <v>0</v>
          </cell>
          <cell r="B42">
            <v>0</v>
          </cell>
          <cell r="D42" t="str">
            <v>SUMA</v>
          </cell>
        </row>
        <row r="44">
          <cell r="A44">
            <v>0</v>
          </cell>
          <cell r="B44">
            <v>0</v>
          </cell>
          <cell r="D44" t="str">
            <v>UTILIDAD DE OPERACION</v>
          </cell>
        </row>
        <row r="45">
          <cell r="A45">
            <v>0</v>
          </cell>
          <cell r="B45">
            <v>0</v>
          </cell>
          <cell r="D45" t="str">
            <v>EBITDA</v>
          </cell>
        </row>
        <row r="47">
          <cell r="A47">
            <v>0</v>
          </cell>
          <cell r="B47">
            <v>0</v>
          </cell>
          <cell r="D47" t="str">
            <v>PAGO HONORARIOS LUCA</v>
          </cell>
        </row>
        <row r="48">
          <cell r="A48">
            <v>0</v>
          </cell>
          <cell r="B48">
            <v>0</v>
          </cell>
          <cell r="D48" t="str">
            <v>COSTO OPERADOR TELMEX</v>
          </cell>
        </row>
        <row r="50">
          <cell r="A50">
            <v>0</v>
          </cell>
          <cell r="B50">
            <v>0</v>
          </cell>
          <cell r="D50" t="str">
            <v>CTO. INT. DE FINANCIAMIENTO</v>
          </cell>
        </row>
        <row r="51">
          <cell r="A51">
            <v>0</v>
          </cell>
          <cell r="B51">
            <v>0</v>
          </cell>
          <cell r="D51" t="str">
            <v>INTERESES PAGADOS</v>
          </cell>
        </row>
        <row r="52">
          <cell r="A52">
            <v>0</v>
          </cell>
          <cell r="B52">
            <v>0</v>
          </cell>
          <cell r="D52" t="str">
            <v>INTERESES COBRADOS</v>
          </cell>
        </row>
        <row r="53">
          <cell r="A53">
            <v>0</v>
          </cell>
          <cell r="B53">
            <v>0</v>
          </cell>
          <cell r="D53" t="str">
            <v>DIFERENCIA EN CAMBIOS</v>
          </cell>
        </row>
        <row r="54">
          <cell r="A54">
            <v>0</v>
          </cell>
          <cell r="B54">
            <v>0</v>
          </cell>
        </row>
        <row r="55">
          <cell r="A55">
            <v>0</v>
          </cell>
          <cell r="B55">
            <v>0</v>
          </cell>
          <cell r="D55" t="str">
            <v>SUMA</v>
          </cell>
        </row>
        <row r="57">
          <cell r="A57">
            <v>0</v>
          </cell>
          <cell r="B57">
            <v>0</v>
          </cell>
          <cell r="D57" t="str">
            <v>UTILIDAD ANTES DE IMPUESTOS</v>
          </cell>
        </row>
        <row r="58">
          <cell r="A58">
            <v>0</v>
          </cell>
          <cell r="B58">
            <v>0</v>
          </cell>
        </row>
        <row r="59">
          <cell r="A59">
            <v>0</v>
          </cell>
          <cell r="B59">
            <v>0</v>
          </cell>
          <cell r="D59" t="str">
            <v xml:space="preserve">IMPUESTOS </v>
          </cell>
        </row>
        <row r="60">
          <cell r="A60">
            <v>0</v>
          </cell>
          <cell r="B60">
            <v>0</v>
          </cell>
          <cell r="D60" t="str">
            <v>I S R</v>
          </cell>
        </row>
        <row r="61">
          <cell r="A61">
            <v>0</v>
          </cell>
          <cell r="B61">
            <v>0</v>
          </cell>
          <cell r="D61" t="str">
            <v>SUMA</v>
          </cell>
        </row>
        <row r="62">
          <cell r="A62">
            <v>0</v>
          </cell>
          <cell r="B62">
            <v>0</v>
          </cell>
        </row>
        <row r="63">
          <cell r="A63">
            <v>0</v>
          </cell>
          <cell r="B63">
            <v>0</v>
          </cell>
          <cell r="D63" t="str">
            <v>UTILIDAD NETA</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
      <sheetName val="V"/>
      <sheetName val="S"/>
      <sheetName val="Data input panel"/>
      <sheetName val="Listas "/>
      <sheetName val="Inputs de costos evitables"/>
      <sheetName val="Cálculos ED"/>
      <sheetName val="Benchmarks"/>
      <sheetName val="Datos de Telmex --&gt;"/>
      <sheetName val="7 VF incluye PMP"/>
      <sheetName val="Clientes_x_AB 2014"/>
      <sheetName val="Clientes_x_AB 2015"/>
      <sheetName val="V.1"/>
      <sheetName val="V.4"/>
      <sheetName val="Cálculo de descuentos"/>
      <sheetName val="Data_input_panel"/>
      <sheetName val="Listas_"/>
      <sheetName val="Inputs_de_costos_evitables"/>
      <sheetName val="Cálculos_ED"/>
      <sheetName val="Datos_de_Telmex_--&gt;"/>
      <sheetName val="7_VF_incluye_PMP"/>
      <sheetName val="Clientes_x_AB_2014"/>
      <sheetName val="Clientes_x_AB_2015"/>
      <sheetName val="V_1"/>
      <sheetName val="V_4"/>
      <sheetName val="Cálculo_de_descuentos"/>
      <sheetName val="Data_input_panel1"/>
      <sheetName val="Listas_1"/>
      <sheetName val="Inputs_de_costos_evitables1"/>
      <sheetName val="Cálculos_ED1"/>
      <sheetName val="Datos_de_Telmex_--&gt;1"/>
      <sheetName val="7_VF_incluye_PMP1"/>
      <sheetName val="Clientes_x_AB_20141"/>
      <sheetName val="Clientes_x_AB_20151"/>
      <sheetName val="V_11"/>
      <sheetName val="V_41"/>
      <sheetName val="Cálculo_de_descuentos1"/>
      <sheetName val="Data_input_panel2"/>
      <sheetName val="Listas_2"/>
      <sheetName val="Inputs_de_costos_evitables2"/>
      <sheetName val="Cálculos_ED2"/>
      <sheetName val="Datos_de_Telmex_--&gt;2"/>
      <sheetName val="7_VF_incluye_PMP2"/>
      <sheetName val="Clientes_x_AB_20142"/>
      <sheetName val="Clientes_x_AB_20152"/>
      <sheetName val="V_12"/>
      <sheetName val="V_42"/>
      <sheetName val="Cálculo_de_descuentos2"/>
      <sheetName val="Data_input_panel3"/>
      <sheetName val="Listas_3"/>
      <sheetName val="Inputs_de_costos_evitables3"/>
      <sheetName val="Cálculos_ED3"/>
      <sheetName val="Datos_de_Telmex_--&gt;3"/>
      <sheetName val="7_VF_incluye_PMP3"/>
      <sheetName val="Clientes_x_AB_20143"/>
      <sheetName val="Clientes_x_AB_20153"/>
      <sheetName val="V_13"/>
      <sheetName val="V_43"/>
      <sheetName val="Cálculo_de_descuentos3"/>
      <sheetName val="Data_input_panel4"/>
      <sheetName val="Listas_4"/>
      <sheetName val="Inputs_de_costos_evitables4"/>
      <sheetName val="Cálculos_ED4"/>
      <sheetName val="Datos_de_Telmex_--&gt;4"/>
      <sheetName val="7_VF_incluye_PMP4"/>
      <sheetName val="Clientes_x_AB_20144"/>
      <sheetName val="Clientes_x_AB_20154"/>
      <sheetName val="V_14"/>
      <sheetName val="V_44"/>
      <sheetName val="Cálculo_de_descuentos4"/>
    </sheetNames>
    <sheetDataSet>
      <sheetData sheetId="0"/>
      <sheetData sheetId="1"/>
      <sheetData sheetId="2"/>
      <sheetData sheetId="3"/>
      <sheetData sheetId="4"/>
      <sheetData sheetId="5"/>
      <sheetData sheetId="6">
        <row r="13">
          <cell r="E13" t="str">
            <v>9.6 kbps (LEA)</v>
          </cell>
        </row>
        <row r="14">
          <cell r="E14" t="str">
            <v>Subrate 9.6 kbps</v>
          </cell>
        </row>
        <row r="15">
          <cell r="E15" t="str">
            <v>LE 19.2 kbps</v>
          </cell>
        </row>
        <row r="16">
          <cell r="E16" t="str">
            <v>Subrate 19.2 kbps</v>
          </cell>
        </row>
        <row r="17">
          <cell r="E17" t="str">
            <v>Subrate 32 kbps</v>
          </cell>
        </row>
        <row r="18">
          <cell r="E18" t="str">
            <v>64 kbps</v>
          </cell>
        </row>
        <row r="19">
          <cell r="E19" t="str">
            <v>128 kbps</v>
          </cell>
        </row>
        <row r="20">
          <cell r="E20" t="str">
            <v>192 kbps</v>
          </cell>
        </row>
        <row r="21">
          <cell r="E21" t="str">
            <v>256 kbps</v>
          </cell>
        </row>
        <row r="22">
          <cell r="E22" t="str">
            <v>384 kbps</v>
          </cell>
        </row>
        <row r="23">
          <cell r="E23" t="str">
            <v>512 kbps</v>
          </cell>
        </row>
        <row r="24">
          <cell r="E24" t="str">
            <v>768 kbps</v>
          </cell>
        </row>
        <row r="25">
          <cell r="E25" t="str">
            <v>1024 kbps</v>
          </cell>
        </row>
        <row r="26">
          <cell r="E26" t="str">
            <v>E1 (2.4 Mbps)</v>
          </cell>
        </row>
        <row r="27">
          <cell r="E27" t="str">
            <v>E2 *</v>
          </cell>
        </row>
        <row r="28">
          <cell r="E28" t="str">
            <v>E3 (34 Mbps)</v>
          </cell>
        </row>
        <row r="29">
          <cell r="E29" t="str">
            <v>45 Mbps</v>
          </cell>
        </row>
        <row r="30">
          <cell r="E30" t="str">
            <v>STM-1 (155 Mbps)</v>
          </cell>
        </row>
        <row r="31">
          <cell r="E31" t="str">
            <v>STM-4 (622.08 Mbps)</v>
          </cell>
        </row>
        <row r="32">
          <cell r="E32" t="str">
            <v>STM-16 (2488.32Mbps)</v>
          </cell>
        </row>
        <row r="33">
          <cell r="E33" t="str">
            <v>STM-64 (9953.28Mbps)</v>
          </cell>
        </row>
        <row r="34">
          <cell r="E34" t="str">
            <v>STM-256 (39813.12 Mbps)*</v>
          </cell>
        </row>
        <row r="35">
          <cell r="E35" t="str">
            <v>Ethernet (2Mbps)</v>
          </cell>
        </row>
        <row r="36">
          <cell r="E36" t="str">
            <v>Ethernet (4Mbps)</v>
          </cell>
        </row>
        <row r="37">
          <cell r="E37" t="str">
            <v>Ethernet (6Mbps)</v>
          </cell>
        </row>
        <row r="38">
          <cell r="E38" t="str">
            <v>Ethernet (8Mbps)</v>
          </cell>
        </row>
        <row r="39">
          <cell r="E39" t="str">
            <v>Ethernet (10Mbps)</v>
          </cell>
        </row>
        <row r="40">
          <cell r="E40" t="str">
            <v>Ethernet (20Mbps)</v>
          </cell>
        </row>
        <row r="41">
          <cell r="E41" t="str">
            <v>Ethernet (30Mbps)</v>
          </cell>
        </row>
        <row r="42">
          <cell r="E42" t="str">
            <v>Ethernet (40Mbps)</v>
          </cell>
        </row>
        <row r="43">
          <cell r="E43" t="str">
            <v>Ethernet (50Mbps)</v>
          </cell>
        </row>
        <row r="44">
          <cell r="E44" t="str">
            <v>Ethernet (60Mbps)</v>
          </cell>
        </row>
        <row r="45">
          <cell r="E45" t="str">
            <v>Ethernet (70Mbps)</v>
          </cell>
        </row>
        <row r="46">
          <cell r="E46" t="str">
            <v>Ethernet (80Mbps)</v>
          </cell>
        </row>
        <row r="47">
          <cell r="E47" t="str">
            <v>Ethernet (90Mbps)</v>
          </cell>
        </row>
        <row r="48">
          <cell r="E48" t="str">
            <v>Ethernet (100Mbps)</v>
          </cell>
        </row>
        <row r="49">
          <cell r="E49" t="str">
            <v>GigaEthernet (100Mbps)</v>
          </cell>
        </row>
        <row r="50">
          <cell r="E50" t="str">
            <v>GigaEthernet (150Mbps)</v>
          </cell>
        </row>
        <row r="51">
          <cell r="E51" t="str">
            <v>GigaEthernet (200Mbps)</v>
          </cell>
        </row>
        <row r="52">
          <cell r="E52" t="str">
            <v>GigaEthernet (250Mbps)</v>
          </cell>
        </row>
        <row r="53">
          <cell r="E53" t="str">
            <v>GigaEthernet (300Mbps)</v>
          </cell>
        </row>
        <row r="54">
          <cell r="E54" t="str">
            <v>GigaEthernet (350Mbps)</v>
          </cell>
        </row>
        <row r="55">
          <cell r="E55" t="str">
            <v>GigaEthernet (400Mbps)</v>
          </cell>
        </row>
        <row r="56">
          <cell r="E56" t="str">
            <v>GigaEthernet (450Mbps)</v>
          </cell>
        </row>
        <row r="57">
          <cell r="E57" t="str">
            <v>GigaEthernet (500Mbps)</v>
          </cell>
        </row>
        <row r="58">
          <cell r="E58" t="str">
            <v>GigaEthernet (550Mbps)</v>
          </cell>
        </row>
        <row r="59">
          <cell r="E59" t="str">
            <v>GigaEthernet (600Mbps)</v>
          </cell>
        </row>
        <row r="60">
          <cell r="E60" t="str">
            <v>GigaEthernet (750Mbps)</v>
          </cell>
        </row>
        <row r="61">
          <cell r="E61" t="str">
            <v>GigaEthernet (1 Gbps)</v>
          </cell>
        </row>
        <row r="62">
          <cell r="E62" t="str">
            <v>GigaEthernet (2 Gbps)</v>
          </cell>
        </row>
        <row r="63">
          <cell r="E63" t="str">
            <v>GigaEthernet (4 Gbps)</v>
          </cell>
        </row>
        <row r="64">
          <cell r="E64" t="str">
            <v>GigaEthernet (6 Gbps)</v>
          </cell>
        </row>
        <row r="65">
          <cell r="E65" t="str">
            <v>GigaEthernet (8 Gbps)</v>
          </cell>
        </row>
        <row r="66">
          <cell r="E66" t="str">
            <v>GigaEthernet (10 Gbps)</v>
          </cell>
        </row>
        <row r="67">
          <cell r="E67" t="str">
            <v xml:space="preserve">2 Mbps PMP </v>
          </cell>
        </row>
        <row r="68">
          <cell r="E68" t="str">
            <v xml:space="preserve">34 Mbps PMP </v>
          </cell>
        </row>
        <row r="69">
          <cell r="E69" t="str">
            <v xml:space="preserve">155 Mbps PMP </v>
          </cell>
        </row>
        <row r="70">
          <cell r="E70" t="str">
            <v xml:space="preserve">622 Mbps PMP </v>
          </cell>
        </row>
        <row r="71">
          <cell r="E71" t="str">
            <v>Hub 1 Gbps</v>
          </cell>
        </row>
        <row r="72">
          <cell r="E72" t="str">
            <v>Hub 10 Gbps</v>
          </cell>
        </row>
        <row r="73">
          <cell r="E73" t="str">
            <v>Spare</v>
          </cell>
        </row>
        <row r="74">
          <cell r="E74" t="str">
            <v>Spare</v>
          </cell>
        </row>
        <row r="75">
          <cell r="E75" t="str">
            <v>Spare</v>
          </cell>
        </row>
        <row r="76">
          <cell r="E76" t="str">
            <v>Spare</v>
          </cell>
        </row>
        <row r="77">
          <cell r="E77" t="str">
            <v>Spare</v>
          </cell>
        </row>
        <row r="78">
          <cell r="E78" t="str">
            <v>Spare</v>
          </cell>
        </row>
        <row r="79">
          <cell r="E79" t="str">
            <v>Spare</v>
          </cell>
        </row>
        <row r="80">
          <cell r="E80" t="str">
            <v>Spare</v>
          </cell>
        </row>
        <row r="81">
          <cell r="E81" t="str">
            <v>Spare</v>
          </cell>
        </row>
        <row r="82">
          <cell r="E82" t="str">
            <v>Spare</v>
          </cell>
        </row>
      </sheetData>
      <sheetData sheetId="7"/>
      <sheetData sheetId="8"/>
      <sheetData sheetId="9"/>
      <sheetData sheetId="10"/>
      <sheetData sheetId="11"/>
      <sheetData sheetId="12"/>
      <sheetData sheetId="13"/>
      <sheetData sheetId="14"/>
      <sheetData sheetId="15"/>
      <sheetData sheetId="16"/>
      <sheetData sheetId="17"/>
      <sheetData sheetId="18">
        <row r="13">
          <cell r="E13" t="str">
            <v>9.6 kbps (LEA)</v>
          </cell>
        </row>
      </sheetData>
      <sheetData sheetId="19"/>
      <sheetData sheetId="20"/>
      <sheetData sheetId="21"/>
      <sheetData sheetId="22"/>
      <sheetData sheetId="23"/>
      <sheetData sheetId="24"/>
      <sheetData sheetId="25"/>
      <sheetData sheetId="26"/>
      <sheetData sheetId="27"/>
      <sheetData sheetId="28"/>
      <sheetData sheetId="29">
        <row r="13">
          <cell r="E13" t="str">
            <v>9.6 kbps (LEA)</v>
          </cell>
        </row>
      </sheetData>
      <sheetData sheetId="30"/>
      <sheetData sheetId="31"/>
      <sheetData sheetId="32"/>
      <sheetData sheetId="33"/>
      <sheetData sheetId="34"/>
      <sheetData sheetId="35"/>
      <sheetData sheetId="36"/>
      <sheetData sheetId="37"/>
      <sheetData sheetId="38"/>
      <sheetData sheetId="39"/>
      <sheetData sheetId="40">
        <row r="13">
          <cell r="E13" t="str">
            <v>9.6 kbps (LEA)</v>
          </cell>
        </row>
      </sheetData>
      <sheetData sheetId="41"/>
      <sheetData sheetId="42"/>
      <sheetData sheetId="43"/>
      <sheetData sheetId="44"/>
      <sheetData sheetId="45"/>
      <sheetData sheetId="46"/>
      <sheetData sheetId="47"/>
      <sheetData sheetId="48"/>
      <sheetData sheetId="49"/>
      <sheetData sheetId="50"/>
      <sheetData sheetId="51">
        <row r="13">
          <cell r="E13" t="str">
            <v>9.6 kbps (LEA)</v>
          </cell>
        </row>
      </sheetData>
      <sheetData sheetId="52"/>
      <sheetData sheetId="53"/>
      <sheetData sheetId="54"/>
      <sheetData sheetId="55"/>
      <sheetData sheetId="56"/>
      <sheetData sheetId="57"/>
      <sheetData sheetId="58"/>
      <sheetData sheetId="59"/>
      <sheetData sheetId="60"/>
      <sheetData sheetId="61"/>
      <sheetData sheetId="62">
        <row r="13">
          <cell r="E13" t="str">
            <v>9.6 kbps (LEA)</v>
          </cell>
        </row>
      </sheetData>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Jun"/>
      <sheetName val="Anexo May"/>
      <sheetName val="Anexo Abril"/>
      <sheetName val="INSTRUCTIVO"/>
      <sheetName val="Insumos 2008"/>
      <sheetName val="Insumos 2007"/>
      <sheetName val="Reexpr 2007"/>
      <sheetName val="Insumos 2006"/>
      <sheetName val="Anexo Nov"/>
      <sheetName val="Anexo Oct"/>
      <sheetName val="Anexo Sept"/>
      <sheetName val="Anexo Ago"/>
      <sheetName val="Anexo Jul"/>
    </sheetNames>
    <sheetDataSet>
      <sheetData sheetId="0" refreshError="1"/>
      <sheetData sheetId="1" refreshError="1"/>
      <sheetData sheetId="2" refreshError="1">
        <row r="4">
          <cell r="C4" t="str">
            <v>Telefonos del Noroeste, S.A. de C.V.</v>
          </cell>
          <cell r="J4" t="str">
            <v>Menor</v>
          </cell>
          <cell r="L4" t="str">
            <v>Telefonos del Noroeste, S.A. de C.V.</v>
          </cell>
          <cell r="S4" t="str">
            <v>Menor</v>
          </cell>
        </row>
        <row r="5">
          <cell r="C5" t="str">
            <v>Comentarios Ingresos</v>
          </cell>
          <cell r="J5" t="str">
            <v>Mayor</v>
          </cell>
          <cell r="L5" t="str">
            <v>Comentarios Ingresos</v>
          </cell>
          <cell r="S5" t="str">
            <v>Mayor</v>
          </cell>
        </row>
        <row r="6">
          <cell r="C6" t="str">
            <v>ABRIL 2008</v>
          </cell>
          <cell r="I6" t="str">
            <v>COMENTARIOS CIFRAS HISTORICAS A DICIEMBRE 2007</v>
          </cell>
          <cell r="L6" t="str">
            <v>ABRIL 2008</v>
          </cell>
          <cell r="R6" t="str">
            <v>COMENTARIOS CIFRAS REEXPRESADAS A DICIEMBRE 2007</v>
          </cell>
        </row>
        <row r="8">
          <cell r="C8" t="str">
            <v>ACUMULADO</v>
          </cell>
          <cell r="D8" t="str">
            <v>ENERO - ABRIL</v>
          </cell>
          <cell r="L8" t="str">
            <v>ACUMULADO</v>
          </cell>
          <cell r="M8" t="str">
            <v>ENERO - ABRIL</v>
          </cell>
        </row>
        <row r="9">
          <cell r="C9" t="str">
            <v>INTERCONEXION</v>
          </cell>
          <cell r="F9" t="str">
            <v>inc</v>
          </cell>
          <cell r="G9" t="str">
            <v>%</v>
          </cell>
          <cell r="L9" t="str">
            <v>INTERCONEXION</v>
          </cell>
          <cell r="O9" t="str">
            <v>inc</v>
          </cell>
          <cell r="P9" t="str">
            <v>%</v>
          </cell>
        </row>
        <row r="10">
          <cell r="C10" t="str">
            <v>CON CIAS CELULARES</v>
          </cell>
          <cell r="D10">
            <v>2008</v>
          </cell>
          <cell r="E10">
            <v>2007</v>
          </cell>
          <cell r="L10" t="str">
            <v>CON CIAS CELULARES</v>
          </cell>
          <cell r="M10">
            <v>2008</v>
          </cell>
          <cell r="N10">
            <v>2007</v>
          </cell>
        </row>
        <row r="11">
          <cell r="C11" t="str">
            <v>Minutos p/liquidacion</v>
          </cell>
          <cell r="D11">
            <v>100737882</v>
          </cell>
          <cell r="E11">
            <v>113555321.56740001</v>
          </cell>
          <cell r="F11">
            <v>-12817439.567400008</v>
          </cell>
          <cell r="G11">
            <v>-11.28739665431911</v>
          </cell>
          <cell r="L11" t="str">
            <v>Minutos p/liquidacion</v>
          </cell>
          <cell r="M11">
            <v>100737882</v>
          </cell>
          <cell r="N11">
            <v>113555321.56740001</v>
          </cell>
          <cell r="O11">
            <v>-12817439.567400008</v>
          </cell>
          <cell r="P11">
            <v>-11.28739665431911</v>
          </cell>
        </row>
        <row r="12">
          <cell r="C12" t="str">
            <v xml:space="preserve">Tarifa </v>
          </cell>
          <cell r="D12">
            <v>7.6655192830041824E-2</v>
          </cell>
          <cell r="E12" t="e">
            <v>#VALUE!</v>
          </cell>
          <cell r="F12" t="e">
            <v>#VALUE!</v>
          </cell>
          <cell r="G12" t="e">
            <v>#VALUE!</v>
          </cell>
          <cell r="L12" t="str">
            <v xml:space="preserve">Tarifa </v>
          </cell>
          <cell r="M12">
            <v>7.6655192830041824E-2</v>
          </cell>
          <cell r="N12" t="e">
            <v>#VALUE!</v>
          </cell>
          <cell r="O12" t="e">
            <v>#VALUE!</v>
          </cell>
          <cell r="P12" t="e">
            <v>#VALUE!</v>
          </cell>
        </row>
        <row r="13">
          <cell r="C13" t="str">
            <v>INGRESOS</v>
          </cell>
          <cell r="D13">
            <v>7722081.7699999996</v>
          </cell>
          <cell r="E13" t="e">
            <v>#VALUE!</v>
          </cell>
          <cell r="F13" t="e">
            <v>#VALUE!</v>
          </cell>
          <cell r="G13" t="e">
            <v>#VALUE!</v>
          </cell>
          <cell r="L13" t="str">
            <v>INGRESOS</v>
          </cell>
          <cell r="M13">
            <v>7722081.7699999996</v>
          </cell>
          <cell r="N13" t="e">
            <v>#VALUE!</v>
          </cell>
          <cell r="O13" t="e">
            <v>#VALUE!</v>
          </cell>
          <cell r="P13" t="e">
            <v>#VALUE!</v>
          </cell>
        </row>
        <row r="14">
          <cell r="C14" t="str">
            <v>Ajustes x Disputas a Operadores</v>
          </cell>
          <cell r="D14">
            <v>0</v>
          </cell>
          <cell r="E14">
            <v>-2000000</v>
          </cell>
          <cell r="F14">
            <v>2000000</v>
          </cell>
          <cell r="G14">
            <v>0</v>
          </cell>
          <cell r="L14" t="str">
            <v>Ajustes x Disputas a Operadores</v>
          </cell>
          <cell r="M14">
            <v>0</v>
          </cell>
          <cell r="N14">
            <v>-2054308.0999999999</v>
          </cell>
          <cell r="O14">
            <v>2054308.0999999999</v>
          </cell>
          <cell r="P14">
            <v>0</v>
          </cell>
        </row>
        <row r="15">
          <cell r="C15" t="str">
            <v>Ingreso Neto</v>
          </cell>
          <cell r="D15">
            <v>7722081.7699999996</v>
          </cell>
          <cell r="E15" t="e">
            <v>#VALUE!</v>
          </cell>
          <cell r="F15" t="e">
            <v>#VALUE!</v>
          </cell>
          <cell r="G15" t="e">
            <v>#VALUE!</v>
          </cell>
          <cell r="L15" t="str">
            <v>Ingreso Neto</v>
          </cell>
          <cell r="M15">
            <v>7722081.7699999996</v>
          </cell>
          <cell r="N15" t="e">
            <v>#VALUE!</v>
          </cell>
          <cell r="O15" t="e">
            <v>#VALUE!</v>
          </cell>
          <cell r="P15" t="e">
            <v>#VALUE!</v>
          </cell>
        </row>
        <row r="22">
          <cell r="C22" t="str">
            <v>ACUMULADO</v>
          </cell>
          <cell r="D22" t="str">
            <v>ENERO - ABRIL</v>
          </cell>
          <cell r="L22" t="str">
            <v>ACUMULADO</v>
          </cell>
          <cell r="M22" t="str">
            <v>ENERO - ABRIL</v>
          </cell>
        </row>
        <row r="23">
          <cell r="C23" t="str">
            <v>INTERCONEXION</v>
          </cell>
          <cell r="F23" t="str">
            <v>inc</v>
          </cell>
          <cell r="G23" t="str">
            <v>%</v>
          </cell>
          <cell r="L23" t="str">
            <v>INTERCONEXION</v>
          </cell>
          <cell r="O23" t="str">
            <v>inc</v>
          </cell>
          <cell r="P23" t="str">
            <v>%</v>
          </cell>
        </row>
        <row r="24">
          <cell r="C24" t="str">
            <v>CON CIAS OP. DE LD</v>
          </cell>
          <cell r="D24">
            <v>2008</v>
          </cell>
          <cell r="E24">
            <v>2007</v>
          </cell>
          <cell r="L24" t="str">
            <v>CON CIAS OP. DE LD</v>
          </cell>
          <cell r="M24">
            <v>2008</v>
          </cell>
          <cell r="N24">
            <v>2007</v>
          </cell>
        </row>
        <row r="25">
          <cell r="C25" t="str">
            <v>Minutos p/liquidacion</v>
          </cell>
          <cell r="D25">
            <v>180183844.51999998</v>
          </cell>
          <cell r="E25">
            <v>163205363.16</v>
          </cell>
          <cell r="F25">
            <v>16978481.359999985</v>
          </cell>
          <cell r="G25">
            <v>10.403139352323223</v>
          </cell>
          <cell r="I25" t="e">
            <v>#VALUE!</v>
          </cell>
          <cell r="J25" t="e">
            <v>#VALUE!</v>
          </cell>
          <cell r="K25" t="str">
            <v>ingreso integrado de la siguiente manera:</v>
          </cell>
          <cell r="L25" t="str">
            <v>Minutos p/liquidacion</v>
          </cell>
          <cell r="M25">
            <v>180183844.51999998</v>
          </cell>
          <cell r="N25">
            <v>163205363.16</v>
          </cell>
          <cell r="O25">
            <v>16978481.359999985</v>
          </cell>
          <cell r="P25">
            <v>10.403139352323223</v>
          </cell>
          <cell r="R25" t="e">
            <v>#VALUE!</v>
          </cell>
          <cell r="S25" t="e">
            <v>#VALUE!</v>
          </cell>
        </row>
        <row r="26">
          <cell r="C26" t="str">
            <v xml:space="preserve">Tarifa </v>
          </cell>
          <cell r="D26">
            <v>9.6612585450313745E-2</v>
          </cell>
          <cell r="E26" t="e">
            <v>#VALUE!</v>
          </cell>
          <cell r="F26" t="e">
            <v>#VALUE!</v>
          </cell>
          <cell r="G26" t="e">
            <v>#VALUE!</v>
          </cell>
          <cell r="L26" t="str">
            <v xml:space="preserve">Tarifa </v>
          </cell>
          <cell r="M26">
            <v>9.6612585450313745E-2</v>
          </cell>
          <cell r="N26" t="e">
            <v>#VALUE!</v>
          </cell>
          <cell r="O26" t="e">
            <v>#VALUE!</v>
          </cell>
          <cell r="P26" t="e">
            <v>#VALUE!</v>
          </cell>
        </row>
        <row r="27">
          <cell r="C27" t="str">
            <v>INGRESOS</v>
          </cell>
          <cell r="D27">
            <v>17408027.075454544</v>
          </cell>
          <cell r="E27" t="e">
            <v>#VALUE!</v>
          </cell>
          <cell r="F27" t="e">
            <v>#VALUE!</v>
          </cell>
          <cell r="G27" t="e">
            <v>#VALUE!</v>
          </cell>
          <cell r="I27" t="e">
            <v>#VALUE!</v>
          </cell>
          <cell r="J27" t="e">
            <v>#VALUE!</v>
          </cell>
          <cell r="K27" t="str">
            <v>ingreso debido a un incremento de Tráfico por 17.0 millones de minutos equivalente al 10.40%.</v>
          </cell>
          <cell r="L27" t="str">
            <v>INGRESOS</v>
          </cell>
          <cell r="M27">
            <v>17408027.075454544</v>
          </cell>
          <cell r="N27" t="e">
            <v>#VALUE!</v>
          </cell>
          <cell r="O27" t="e">
            <v>#VALUE!</v>
          </cell>
          <cell r="P27" t="e">
            <v>#VALUE!</v>
          </cell>
          <cell r="R27" t="e">
            <v>#VALUE!</v>
          </cell>
          <cell r="S27" t="e">
            <v>#VALUE!</v>
          </cell>
        </row>
        <row r="28">
          <cell r="C28" t="str">
            <v>Ajustes</v>
          </cell>
          <cell r="D28">
            <v>-3296583.2354545454</v>
          </cell>
          <cell r="E28">
            <v>-3558485.4699999997</v>
          </cell>
          <cell r="F28">
            <v>261902.23454545438</v>
          </cell>
          <cell r="G28">
            <v>0</v>
          </cell>
          <cell r="I28">
            <v>0.26190223454545436</v>
          </cell>
          <cell r="J28" t="str">
            <v>Mayor</v>
          </cell>
          <cell r="K28" t="str">
            <v>ingreso debido a menores ajustes.</v>
          </cell>
          <cell r="L28" t="str">
            <v>Ajustes</v>
          </cell>
          <cell r="M28">
            <v>-3296583.2354545454</v>
          </cell>
          <cell r="N28">
            <v>-3663728.0223685596</v>
          </cell>
          <cell r="O28">
            <v>367144.78691401426</v>
          </cell>
          <cell r="P28">
            <v>0</v>
          </cell>
          <cell r="R28">
            <v>0.36714478691401425</v>
          </cell>
          <cell r="S28" t="str">
            <v>Mayor</v>
          </cell>
        </row>
        <row r="29">
          <cell r="C29" t="str">
            <v>Otros Ingresos (Pagos Protel)</v>
          </cell>
          <cell r="D29">
            <v>0</v>
          </cell>
          <cell r="E29">
            <v>0</v>
          </cell>
          <cell r="F29">
            <v>0</v>
          </cell>
          <cell r="G29">
            <v>1</v>
          </cell>
          <cell r="L29" t="str">
            <v>Otros Ingresos (Pagos Protel)</v>
          </cell>
          <cell r="M29">
            <v>0</v>
          </cell>
          <cell r="N29">
            <v>0</v>
          </cell>
        </row>
        <row r="30">
          <cell r="C30" t="str">
            <v>Intx. S-800 Tp's Telmex (57010162)</v>
          </cell>
          <cell r="D30">
            <v>1866998.2199999997</v>
          </cell>
          <cell r="E30" t="e">
            <v>#VALUE!</v>
          </cell>
          <cell r="F30" t="e">
            <v>#VALUE!</v>
          </cell>
          <cell r="G30" t="e">
            <v>#VALUE!</v>
          </cell>
          <cell r="I30" t="e">
            <v>#VALUE!</v>
          </cell>
          <cell r="J30" t="e">
            <v>#VALUE!</v>
          </cell>
          <cell r="K30" t="str">
            <v>ingreso debido al Servicio 800.</v>
          </cell>
          <cell r="L30" t="str">
            <v>Intx. S-800 Tp's Telmex (57010162)</v>
          </cell>
          <cell r="M30">
            <v>1866998.2199999997</v>
          </cell>
          <cell r="N30" t="e">
            <v>#VALUE!</v>
          </cell>
          <cell r="O30" t="e">
            <v>#VALUE!</v>
          </cell>
          <cell r="P30" t="e">
            <v>#VALUE!</v>
          </cell>
          <cell r="R30" t="e">
            <v>#VALUE!</v>
          </cell>
          <cell r="S30" t="e">
            <v>#VALUE!</v>
          </cell>
        </row>
        <row r="31">
          <cell r="C31" t="str">
            <v>Intx. S-800 Tp's Terceros (57010164)</v>
          </cell>
          <cell r="D31">
            <v>601706.93000000005</v>
          </cell>
          <cell r="E31" t="e">
            <v>#VALUE!</v>
          </cell>
          <cell r="F31" t="e">
            <v>#VALUE!</v>
          </cell>
          <cell r="G31" t="e">
            <v>#VALUE!</v>
          </cell>
          <cell r="L31" t="str">
            <v>Intx. S-800 Tp's Terceros (57010164)</v>
          </cell>
          <cell r="M31">
            <v>601706.93000000005</v>
          </cell>
          <cell r="N31" t="e">
            <v>#VALUE!</v>
          </cell>
          <cell r="O31" t="e">
            <v>#VALUE!</v>
          </cell>
          <cell r="P31" t="e">
            <v>#VALUE!</v>
          </cell>
        </row>
        <row r="32">
          <cell r="C32" t="str">
            <v>Total Ingresos</v>
          </cell>
          <cell r="D32">
            <v>16580148.989999998</v>
          </cell>
          <cell r="E32" t="e">
            <v>#VALUE!</v>
          </cell>
          <cell r="F32" t="e">
            <v>#VALUE!</v>
          </cell>
          <cell r="G32" t="e">
            <v>#VALUE!</v>
          </cell>
          <cell r="L32" t="str">
            <v>Total Ingresos</v>
          </cell>
          <cell r="M32">
            <v>16580148.989999998</v>
          </cell>
          <cell r="N32" t="e">
            <v>#VALUE!</v>
          </cell>
          <cell r="O32" t="e">
            <v>#VALUE!</v>
          </cell>
          <cell r="P32" t="e">
            <v>#VALUE!</v>
          </cell>
        </row>
        <row r="33">
          <cell r="C33" t="str">
            <v>Ingresos Tmx. Y Subsidiarias</v>
          </cell>
          <cell r="D33">
            <v>-1866998.22</v>
          </cell>
          <cell r="E33">
            <v>-2125363.2400000002</v>
          </cell>
          <cell r="F33">
            <v>258365.02000000025</v>
          </cell>
          <cell r="G33">
            <v>-12.156275931449727</v>
          </cell>
          <cell r="I33">
            <v>0.25836502000000028</v>
          </cell>
          <cell r="J33" t="str">
            <v>Mayor</v>
          </cell>
          <cell r="K33" t="str">
            <v>ingreso debido a menor movimiento para Telmex y Subsidiarias en 2008.</v>
          </cell>
          <cell r="L33" t="str">
            <v>Ingresos Tmx. Y Subsidiarias</v>
          </cell>
          <cell r="M33">
            <v>-1866998.22</v>
          </cell>
          <cell r="N33">
            <v>-2186931.7526683598</v>
          </cell>
          <cell r="O33">
            <v>319933.53266835981</v>
          </cell>
          <cell r="P33">
            <v>-14.629333186918004</v>
          </cell>
          <cell r="R33">
            <v>0.31993353266835983</v>
          </cell>
          <cell r="S33" t="str">
            <v>Mayor</v>
          </cell>
        </row>
        <row r="34">
          <cell r="C34" t="str">
            <v>Suma</v>
          </cell>
          <cell r="D34">
            <v>14713150.769999998</v>
          </cell>
          <cell r="E34" t="e">
            <v>#VALUE!</v>
          </cell>
          <cell r="F34" t="e">
            <v>#VALUE!</v>
          </cell>
          <cell r="G34" t="e">
            <v>#VALUE!</v>
          </cell>
          <cell r="L34" t="str">
            <v>Suma</v>
          </cell>
          <cell r="M34">
            <v>14713150.769999998</v>
          </cell>
          <cell r="N34" t="e">
            <v>#VALUE!</v>
          </cell>
          <cell r="O34" t="e">
            <v>#VALUE!</v>
          </cell>
          <cell r="P34" t="e">
            <v>#VALUE!</v>
          </cell>
        </row>
        <row r="39">
          <cell r="C39" t="str">
            <v>ACUMULADO</v>
          </cell>
          <cell r="D39" t="str">
            <v>ENERO - ABRIL</v>
          </cell>
          <cell r="L39" t="str">
            <v>ACUMULADO</v>
          </cell>
          <cell r="M39" t="str">
            <v>ENERO - ABRIL</v>
          </cell>
        </row>
        <row r="40">
          <cell r="C40" t="str">
            <v xml:space="preserve">INTERCONEXION EL QUE </v>
          </cell>
          <cell r="F40" t="str">
            <v>inc</v>
          </cell>
          <cell r="G40" t="str">
            <v>%</v>
          </cell>
          <cell r="L40" t="str">
            <v xml:space="preserve">INTERCONEXION EL QUE </v>
          </cell>
          <cell r="O40" t="str">
            <v>inc</v>
          </cell>
          <cell r="P40" t="str">
            <v>%</v>
          </cell>
        </row>
        <row r="41">
          <cell r="C41" t="str">
            <v>LLAMA PAGA CELULARES</v>
          </cell>
          <cell r="D41">
            <v>2008</v>
          </cell>
          <cell r="E41">
            <v>2007</v>
          </cell>
          <cell r="L41" t="str">
            <v>LLAMA PAGA CELULARES</v>
          </cell>
          <cell r="M41">
            <v>2008</v>
          </cell>
          <cell r="N41">
            <v>2007</v>
          </cell>
        </row>
        <row r="42">
          <cell r="C42" t="str">
            <v>EQLLP 044</v>
          </cell>
          <cell r="L42" t="str">
            <v>EQLLP 044</v>
          </cell>
        </row>
        <row r="43">
          <cell r="C43" t="str">
            <v>Minutos p/liquidacion Local</v>
          </cell>
          <cell r="D43">
            <v>78319695</v>
          </cell>
          <cell r="E43">
            <v>84992857</v>
          </cell>
          <cell r="F43">
            <v>-6673162</v>
          </cell>
          <cell r="G43">
            <v>-7.8514386214832257</v>
          </cell>
          <cell r="L43" t="str">
            <v>Minutos p/liquidacion Local</v>
          </cell>
          <cell r="M43">
            <v>78319695</v>
          </cell>
          <cell r="N43">
            <v>84992857</v>
          </cell>
          <cell r="O43">
            <v>-6673162</v>
          </cell>
          <cell r="P43">
            <v>-7.8514386214832257</v>
          </cell>
        </row>
        <row r="44">
          <cell r="C44" t="str">
            <v xml:space="preserve">Tarifa </v>
          </cell>
          <cell r="D44">
            <v>1.7547515689380557</v>
          </cell>
          <cell r="E44" t="e">
            <v>#VALUE!</v>
          </cell>
          <cell r="F44" t="e">
            <v>#VALUE!</v>
          </cell>
          <cell r="G44" t="e">
            <v>#VALUE!</v>
          </cell>
          <cell r="L44" t="str">
            <v xml:space="preserve">Tarifa </v>
          </cell>
          <cell r="M44">
            <v>1.7547515689380557</v>
          </cell>
          <cell r="N44" t="e">
            <v>#VALUE!</v>
          </cell>
          <cell r="O44" t="e">
            <v>#VALUE!</v>
          </cell>
          <cell r="P44" t="e">
            <v>#VALUE!</v>
          </cell>
        </row>
        <row r="45">
          <cell r="C45" t="str">
            <v>Ingreso EQLLP 044</v>
          </cell>
          <cell r="D45">
            <v>137431607.68000001</v>
          </cell>
          <cell r="E45" t="e">
            <v>#VALUE!</v>
          </cell>
          <cell r="F45" t="e">
            <v>#VALUE!</v>
          </cell>
          <cell r="G45" t="e">
            <v>#VALUE!</v>
          </cell>
          <cell r="I45" t="e">
            <v>#VALUE!</v>
          </cell>
          <cell r="J45" t="e">
            <v>#VALUE!</v>
          </cell>
          <cell r="K45" t="str">
            <v>ingreso debido al decremento de 6.7 millones de minutos equivalentes al 7.85% aunado a una disminución en la Tarifa del 5.9%.</v>
          </cell>
          <cell r="L45" t="str">
            <v>Ingreso EQLLP 044</v>
          </cell>
          <cell r="M45">
            <v>137431607.68000001</v>
          </cell>
          <cell r="N45" t="e">
            <v>#VALUE!</v>
          </cell>
          <cell r="O45" t="e">
            <v>#VALUE!</v>
          </cell>
          <cell r="P45" t="e">
            <v>#VALUE!</v>
          </cell>
          <cell r="R45" t="e">
            <v>#VALUE!</v>
          </cell>
          <cell r="S45" t="e">
            <v>#VALUE!</v>
          </cell>
        </row>
        <row r="47">
          <cell r="C47" t="str">
            <v>EQLLP 045 Nacional y Reventa Celulares</v>
          </cell>
          <cell r="L47" t="str">
            <v>EQLLP 045 Nacional y Reventa Celulares</v>
          </cell>
        </row>
        <row r="48">
          <cell r="C48" t="str">
            <v>EQLLP 045 Nacional</v>
          </cell>
          <cell r="L48" t="str">
            <v>EQLLP 045 Nacional</v>
          </cell>
        </row>
        <row r="49">
          <cell r="C49" t="str">
            <v xml:space="preserve">Minutos </v>
          </cell>
          <cell r="D49">
            <v>17728918</v>
          </cell>
          <cell r="E49">
            <v>19686709</v>
          </cell>
          <cell r="F49">
            <v>-1957791</v>
          </cell>
          <cell r="G49">
            <v>-9.9447347954399135</v>
          </cell>
          <cell r="L49" t="str">
            <v xml:space="preserve">Minutos </v>
          </cell>
          <cell r="M49">
            <v>17728918</v>
          </cell>
          <cell r="N49">
            <v>19686709</v>
          </cell>
          <cell r="O49">
            <v>-1957791</v>
          </cell>
          <cell r="P49">
            <v>-9.9447347954399135</v>
          </cell>
        </row>
        <row r="50">
          <cell r="C50" t="str">
            <v xml:space="preserve">  Tarifa </v>
          </cell>
          <cell r="D50">
            <v>2.8323812536106265</v>
          </cell>
          <cell r="E50">
            <v>2.8870989198854917</v>
          </cell>
          <cell r="F50">
            <v>-5.4717666274865184E-2</v>
          </cell>
          <cell r="G50">
            <v>-1.8952473674520149</v>
          </cell>
          <cell r="L50" t="str">
            <v xml:space="preserve">  Tarifa </v>
          </cell>
          <cell r="M50">
            <v>2.8323812536106265</v>
          </cell>
          <cell r="N50">
            <v>2.971045702421681</v>
          </cell>
          <cell r="O50">
            <v>-0.13866444881105444</v>
          </cell>
          <cell r="P50">
            <v>-4.6671933958481304</v>
          </cell>
        </row>
        <row r="51">
          <cell r="C51" t="str">
            <v>El que llama Paga 045 NAC</v>
          </cell>
          <cell r="D51">
            <v>50215054.990000002</v>
          </cell>
          <cell r="E51">
            <v>56837476.289999992</v>
          </cell>
          <cell r="F51">
            <v>-6622421.2999999896</v>
          </cell>
          <cell r="G51">
            <v>-11.651504838481259</v>
          </cell>
          <cell r="L51" t="str">
            <v>El que llama Paga 045 NAC</v>
          </cell>
          <cell r="M51">
            <v>50215054.990000002</v>
          </cell>
          <cell r="N51">
            <v>58490112.16927623</v>
          </cell>
          <cell r="O51">
            <v>-8275057.179276228</v>
          </cell>
          <cell r="P51">
            <v>-14.147788185680653</v>
          </cell>
        </row>
        <row r="52">
          <cell r="C52" t="str">
            <v>Complemento Expedición</v>
          </cell>
          <cell r="D52">
            <v>0</v>
          </cell>
          <cell r="E52">
            <v>3423583</v>
          </cell>
          <cell r="F52">
            <v>-3423583</v>
          </cell>
          <cell r="G52">
            <v>100</v>
          </cell>
          <cell r="L52" t="str">
            <v>Complemento Expedición</v>
          </cell>
          <cell r="M52">
            <v>0</v>
          </cell>
          <cell r="N52">
            <v>3524108.6960161445</v>
          </cell>
          <cell r="O52">
            <v>-3524108.6960161445</v>
          </cell>
          <cell r="P52">
            <v>100</v>
          </cell>
        </row>
        <row r="53">
          <cell r="C53" t="str">
            <v>Ajustes</v>
          </cell>
          <cell r="D53">
            <v>-314546.82</v>
          </cell>
          <cell r="E53">
            <v>-12761.46</v>
          </cell>
          <cell r="F53">
            <v>-301785.36</v>
          </cell>
          <cell r="G53">
            <v>2364.8184455383634</v>
          </cell>
          <cell r="L53" t="str">
            <v>Ajustes</v>
          </cell>
          <cell r="M53">
            <v>-314546.82</v>
          </cell>
          <cell r="N53">
            <v>-13112.836677211966</v>
          </cell>
          <cell r="O53">
            <v>-301433.98332278803</v>
          </cell>
          <cell r="P53">
            <v>2298.7702107708897</v>
          </cell>
        </row>
        <row r="54">
          <cell r="C54" t="str">
            <v>Ingreso EQLLP Nacional</v>
          </cell>
          <cell r="D54">
            <v>49900508.170000002</v>
          </cell>
          <cell r="E54">
            <v>60248297.829999991</v>
          </cell>
          <cell r="F54">
            <v>-10347789.659999989</v>
          </cell>
          <cell r="G54">
            <v>-17.175239853577111</v>
          </cell>
          <cell r="I54">
            <v>-10.347789659999989</v>
          </cell>
          <cell r="J54" t="str">
            <v>Menor</v>
          </cell>
          <cell r="K54" t="str">
            <v>ingreso debido al decremento de unidades en 2.0 millones de minutos equivalente al 9.94% aunado a una disminución de Tarifa del 1.9%.</v>
          </cell>
          <cell r="L54" t="str">
            <v>Ingreso EQLLP Nacional</v>
          </cell>
          <cell r="M54">
            <v>49900508.170000002</v>
          </cell>
          <cell r="N54">
            <v>62001108.028615169</v>
          </cell>
          <cell r="O54">
            <v>-12100599.858615167</v>
          </cell>
          <cell r="P54">
            <v>-19.51674775397629</v>
          </cell>
          <cell r="R54">
            <v>-12.100599858615167</v>
          </cell>
          <cell r="S54" t="str">
            <v>Menor</v>
          </cell>
        </row>
        <row r="56">
          <cell r="C56" t="str">
            <v>EQLLP Reventa Celular</v>
          </cell>
          <cell r="L56" t="str">
            <v>EQLLP Reventa Celular</v>
          </cell>
        </row>
        <row r="57">
          <cell r="C57" t="str">
            <v>Minutos p/liquidacion Local</v>
          </cell>
          <cell r="D57">
            <v>8003310</v>
          </cell>
          <cell r="E57">
            <v>5145536</v>
          </cell>
          <cell r="F57">
            <v>2857774</v>
          </cell>
          <cell r="G57">
            <v>55.538898182813199</v>
          </cell>
          <cell r="L57" t="str">
            <v>Minutos p/liquidacion Local</v>
          </cell>
          <cell r="M57">
            <v>8003310</v>
          </cell>
          <cell r="N57">
            <v>5145536</v>
          </cell>
          <cell r="O57">
            <v>2857774</v>
          </cell>
          <cell r="P57">
            <v>55.538898182813199</v>
          </cell>
        </row>
        <row r="58">
          <cell r="C58" t="str">
            <v xml:space="preserve">Tarifa </v>
          </cell>
          <cell r="D58">
            <v>1.7960830806253911</v>
          </cell>
          <cell r="E58">
            <v>2.1670312869252104</v>
          </cell>
          <cell r="F58">
            <v>-0.37094820629981928</v>
          </cell>
          <cell r="G58">
            <v>-17.117805752871973</v>
          </cell>
          <cell r="L58" t="str">
            <v xml:space="preserve">Tarifa </v>
          </cell>
          <cell r="M58">
            <v>1.7960830806253911</v>
          </cell>
          <cell r="N58">
            <v>2.2304290236915061</v>
          </cell>
          <cell r="O58">
            <v>-0.43434594306611496</v>
          </cell>
          <cell r="P58">
            <v>-19.473650066983268</v>
          </cell>
        </row>
        <row r="59">
          <cell r="C59" t="str">
            <v>Ingreso</v>
          </cell>
          <cell r="D59">
            <v>14374609.68</v>
          </cell>
          <cell r="E59">
            <v>11150537.5</v>
          </cell>
          <cell r="F59">
            <v>3224072.1799999997</v>
          </cell>
          <cell r="G59">
            <v>28.914051721721933</v>
          </cell>
          <cell r="L59" t="str">
            <v>Ingreso</v>
          </cell>
          <cell r="M59">
            <v>14374609.68</v>
          </cell>
          <cell r="N59">
            <v>11476752.836849498</v>
          </cell>
          <cell r="O59">
            <v>2897856.8431505021</v>
          </cell>
          <cell r="P59">
            <v>25.249797432650794</v>
          </cell>
        </row>
        <row r="60">
          <cell r="C60" t="str">
            <v>Ajustes</v>
          </cell>
          <cell r="D60">
            <v>0</v>
          </cell>
          <cell r="E60">
            <v>-2788487.54</v>
          </cell>
          <cell r="F60">
            <v>2788487.54</v>
          </cell>
          <cell r="G60">
            <v>0</v>
          </cell>
          <cell r="L60" t="str">
            <v>Ajustes</v>
          </cell>
          <cell r="M60">
            <v>0</v>
          </cell>
          <cell r="N60">
            <v>-2869560.3037572345</v>
          </cell>
          <cell r="O60">
            <v>2869560.3037572345</v>
          </cell>
          <cell r="P60">
            <v>0</v>
          </cell>
        </row>
        <row r="61">
          <cell r="C61" t="str">
            <v>Ingreso EQLLP Reventa Celular</v>
          </cell>
          <cell r="D61">
            <v>14374609.68</v>
          </cell>
          <cell r="E61">
            <v>8362049.96</v>
          </cell>
          <cell r="F61">
            <v>6012559.7199999997</v>
          </cell>
          <cell r="G61">
            <v>71.902939455769541</v>
          </cell>
          <cell r="I61">
            <v>6.0125597199999996</v>
          </cell>
          <cell r="J61" t="str">
            <v>Mayor</v>
          </cell>
          <cell r="K61" t="str">
            <v>ingreso debido al incremento de 2.6 millones minutos equivalente al 55.5%.</v>
          </cell>
          <cell r="L61" t="str">
            <v>Ingreso EQLLP Reventa Celular</v>
          </cell>
          <cell r="M61">
            <v>14374609.68</v>
          </cell>
          <cell r="N61">
            <v>8607192.5330922641</v>
          </cell>
          <cell r="O61">
            <v>5767417.1469077356</v>
          </cell>
          <cell r="P61">
            <v>67.006949417404314</v>
          </cell>
          <cell r="R61">
            <v>5.7674171469077358</v>
          </cell>
          <cell r="S61" t="str">
            <v>Mayor</v>
          </cell>
        </row>
        <row r="62">
          <cell r="C62" t="str">
            <v>TOTAL 045 NACIONAL Y REVENTA</v>
          </cell>
          <cell r="D62">
            <v>64275117.850000001</v>
          </cell>
          <cell r="E62">
            <v>68610347.789999992</v>
          </cell>
          <cell r="F62">
            <v>-4335229.9399999902</v>
          </cell>
          <cell r="G62">
            <v>-6.318624055469158</v>
          </cell>
          <cell r="L62" t="str">
            <v>TOTAL 045 NACIONAL Y REVENTA</v>
          </cell>
          <cell r="M62">
            <v>64275117.850000001</v>
          </cell>
          <cell r="N62">
            <v>70608300.561707437</v>
          </cell>
          <cell r="O62">
            <v>-6333182.7117074355</v>
          </cell>
          <cell r="P62">
            <v>-8.9694592014328549</v>
          </cell>
        </row>
        <row r="64">
          <cell r="C64" t="str">
            <v>EQLLP 045 Internacional</v>
          </cell>
          <cell r="L64" t="str">
            <v>EQLLP 045 Internacional</v>
          </cell>
        </row>
        <row r="65">
          <cell r="C65" t="str">
            <v>EQLLP 045 Operteles</v>
          </cell>
          <cell r="L65" t="str">
            <v>EQLLP 045 Operteles</v>
          </cell>
        </row>
        <row r="66">
          <cell r="C66" t="str">
            <v xml:space="preserve">Minutos </v>
          </cell>
          <cell r="D66">
            <v>6369763</v>
          </cell>
          <cell r="E66">
            <v>3690879.8135330873</v>
          </cell>
          <cell r="F66">
            <v>2678883.1864669127</v>
          </cell>
          <cell r="G66">
            <v>72.581154678741967</v>
          </cell>
          <cell r="L66" t="str">
            <v xml:space="preserve">Minutos </v>
          </cell>
          <cell r="M66">
            <v>6369763</v>
          </cell>
          <cell r="N66">
            <v>3690879.8135330873</v>
          </cell>
          <cell r="O66">
            <v>2678883.1864669127</v>
          </cell>
          <cell r="P66">
            <v>72.581154678741967</v>
          </cell>
        </row>
        <row r="67">
          <cell r="C67" t="str">
            <v xml:space="preserve">  Tarifa </v>
          </cell>
          <cell r="D67">
            <v>1.0515223627629475</v>
          </cell>
          <cell r="E67">
            <v>1.7284699698452561</v>
          </cell>
          <cell r="F67">
            <v>-0.67694760708230861</v>
          </cell>
          <cell r="G67">
            <v>-39.164557029759294</v>
          </cell>
          <cell r="L67" t="str">
            <v xml:space="preserve">  Tarifa </v>
          </cell>
          <cell r="M67">
            <v>1.0515223627629475</v>
          </cell>
          <cell r="N67">
            <v>1.7783138824197</v>
          </cell>
          <cell r="O67">
            <v>-0.72679151965675248</v>
          </cell>
          <cell r="P67">
            <v>-40.869698361001852</v>
          </cell>
        </row>
        <row r="68">
          <cell r="C68" t="str">
            <v xml:space="preserve">Ingreso </v>
          </cell>
          <cell r="D68">
            <v>6697948.2400000002</v>
          </cell>
          <cell r="E68">
            <v>6379574.9199999999</v>
          </cell>
          <cell r="F68">
            <v>318373.3200000003</v>
          </cell>
          <cell r="G68">
            <v>4.9905099319689441</v>
          </cell>
          <cell r="L68" t="str">
            <v xml:space="preserve">Ingreso </v>
          </cell>
          <cell r="M68">
            <v>6697948.2400000002</v>
          </cell>
          <cell r="N68">
            <v>6563542.8107485231</v>
          </cell>
          <cell r="O68">
            <v>134405.42925147712</v>
          </cell>
          <cell r="P68">
            <v>2.0477573336060715</v>
          </cell>
        </row>
        <row r="69">
          <cell r="C69" t="str">
            <v>Complemento Meses Anteriores</v>
          </cell>
          <cell r="D69">
            <v>0</v>
          </cell>
          <cell r="E69">
            <v>0</v>
          </cell>
          <cell r="F69">
            <v>0</v>
          </cell>
          <cell r="G69">
            <v>0</v>
          </cell>
          <cell r="L69" t="str">
            <v>Complemento Meses Anteriores</v>
          </cell>
          <cell r="M69">
            <v>0</v>
          </cell>
          <cell r="N69">
            <v>0</v>
          </cell>
          <cell r="O69">
            <v>0</v>
          </cell>
          <cell r="P69">
            <v>0</v>
          </cell>
        </row>
        <row r="70">
          <cell r="C70" t="str">
            <v>Ingreso EQLLP 045 INT. Operteles</v>
          </cell>
          <cell r="D70">
            <v>6697948.2400000002</v>
          </cell>
          <cell r="E70">
            <v>6379574.9199999999</v>
          </cell>
          <cell r="F70">
            <v>318373.3200000003</v>
          </cell>
          <cell r="G70">
            <v>4.9905099319689441</v>
          </cell>
          <cell r="I70">
            <v>0.31837332000000029</v>
          </cell>
          <cell r="J70" t="str">
            <v>Mayor</v>
          </cell>
          <cell r="K70" t="str">
            <v>ingreso debido al incremento de 2.7 millones de minutos equivalente al 72.6%. Cabe mencionar que en 2007 se considera en la Tarifa del 045 Internacional parte del Enlace Internacional el cuya diferencia se reclaifica en Dic'07.</v>
          </cell>
          <cell r="L70" t="str">
            <v>Ingreso EQLLP 045 INT. Operteles</v>
          </cell>
          <cell r="M70">
            <v>6697948.2400000002</v>
          </cell>
          <cell r="N70">
            <v>6563542.8107485231</v>
          </cell>
          <cell r="O70">
            <v>134405.42925147712</v>
          </cell>
          <cell r="P70">
            <v>2.0477573336060715</v>
          </cell>
          <cell r="R70">
            <v>0.13440542925147711</v>
          </cell>
          <cell r="S70" t="str">
            <v>Mayor</v>
          </cell>
        </row>
        <row r="72">
          <cell r="C72" t="str">
            <v>EQLLP 045 Telcel</v>
          </cell>
          <cell r="L72" t="str">
            <v>EQLLP 045 Telcel</v>
          </cell>
        </row>
        <row r="73">
          <cell r="C73" t="str">
            <v xml:space="preserve">Minutos </v>
          </cell>
          <cell r="D73">
            <v>23616815</v>
          </cell>
          <cell r="E73">
            <v>18626645.186466914</v>
          </cell>
          <cell r="F73">
            <v>4990169.8135330863</v>
          </cell>
          <cell r="G73">
            <v>26.790491597266623</v>
          </cell>
          <cell r="L73" t="str">
            <v xml:space="preserve">Minutos </v>
          </cell>
          <cell r="M73">
            <v>23616815</v>
          </cell>
          <cell r="N73">
            <v>18626645.186466914</v>
          </cell>
          <cell r="O73">
            <v>4990169.8135330863</v>
          </cell>
          <cell r="P73">
            <v>26.790491597266623</v>
          </cell>
        </row>
        <row r="74">
          <cell r="C74" t="str">
            <v xml:space="preserve">  Tarifa </v>
          </cell>
          <cell r="D74">
            <v>1.3606042288090074</v>
          </cell>
          <cell r="E74">
            <v>1.5815313630069574</v>
          </cell>
          <cell r="F74">
            <v>-0.22092713419794996</v>
          </cell>
          <cell r="G74">
            <v>-13.969190833996635</v>
          </cell>
          <cell r="L74" t="str">
            <v xml:space="preserve">  Tarifa </v>
          </cell>
          <cell r="M74">
            <v>1.3606042288090074</v>
          </cell>
          <cell r="N74">
            <v>1.6268933331470903</v>
          </cell>
          <cell r="O74">
            <v>-0.26628910433808284</v>
          </cell>
          <cell r="P74">
            <v>-16.367951045872729</v>
          </cell>
        </row>
        <row r="75">
          <cell r="C75" t="str">
            <v xml:space="preserve">Ingreso </v>
          </cell>
          <cell r="D75">
            <v>32133138.359999999</v>
          </cell>
          <cell r="E75">
            <v>29458623.550000001</v>
          </cell>
          <cell r="F75">
            <v>2674514.8099999987</v>
          </cell>
          <cell r="G75">
            <v>9.0788858666819721</v>
          </cell>
          <cell r="L75" t="str">
            <v xml:space="preserve">Ingreso </v>
          </cell>
          <cell r="M75">
            <v>32133138.359999999</v>
          </cell>
          <cell r="N75">
            <v>30303564.872759361</v>
          </cell>
          <cell r="O75">
            <v>1829573.4872406386</v>
          </cell>
          <cell r="P75">
            <v>6.0374860018046519</v>
          </cell>
        </row>
        <row r="76">
          <cell r="C76" t="str">
            <v>Complemento Meses Anteriores</v>
          </cell>
          <cell r="D76">
            <v>0</v>
          </cell>
          <cell r="E76">
            <v>2633464.2300000004</v>
          </cell>
          <cell r="F76">
            <v>-2633464.2300000004</v>
          </cell>
          <cell r="G76">
            <v>-100</v>
          </cell>
          <cell r="L76" t="str">
            <v>Complemento Meses Anteriores</v>
          </cell>
          <cell r="M76">
            <v>0</v>
          </cell>
          <cell r="N76">
            <v>2713973.6724079181</v>
          </cell>
          <cell r="O76">
            <v>-2713973.6724079181</v>
          </cell>
          <cell r="P76">
            <v>-100</v>
          </cell>
        </row>
        <row r="77">
          <cell r="C77" t="str">
            <v>Ingreso EQLLP 045 INT. Telcel</v>
          </cell>
          <cell r="D77">
            <v>32133138.359999999</v>
          </cell>
          <cell r="E77">
            <v>32092087.780000001</v>
          </cell>
          <cell r="F77">
            <v>41050.579999998212</v>
          </cell>
          <cell r="G77">
            <v>0.12791495611446635</v>
          </cell>
          <cell r="I77">
            <v>4.1050579999998213E-2</v>
          </cell>
          <cell r="J77" t="str">
            <v>Mayor</v>
          </cell>
          <cell r="K77" t="str">
            <v>ingreso debido al incremento de 5.0 millones de minutos pese a un ajuste en 2007 que mantiene la diferencia de ingreso. Cabe mencionar que en 2007 se considera en la Tarifa del 045 Internacional parte del Enlace Internacional el cuya diferencia se reclaif</v>
          </cell>
          <cell r="L77" t="str">
            <v>Ingreso EQLLP 045 INT. Telcel</v>
          </cell>
          <cell r="M77">
            <v>32133138.359999999</v>
          </cell>
          <cell r="N77">
            <v>33017538.545167278</v>
          </cell>
          <cell r="O77">
            <v>-884400.18516727909</v>
          </cell>
          <cell r="P77">
            <v>-2.6785769749536001</v>
          </cell>
          <cell r="R77">
            <v>-0.88440018516727914</v>
          </cell>
          <cell r="S77" t="str">
            <v>Menor</v>
          </cell>
        </row>
        <row r="78">
          <cell r="C78" t="str">
            <v>TOTAL ELQLLP 045 INTERNACIONAL</v>
          </cell>
          <cell r="D78">
            <v>38831086.600000001</v>
          </cell>
          <cell r="E78">
            <v>38471662.700000003</v>
          </cell>
          <cell r="F78">
            <v>359423.89999999851</v>
          </cell>
          <cell r="G78">
            <v>0.93425621554952443</v>
          </cell>
          <cell r="L78" t="str">
            <v>TOTAL ELQLLP 045 INTERNACIONAL</v>
          </cell>
          <cell r="M78">
            <v>38831086.600000001</v>
          </cell>
          <cell r="N78">
            <v>39581081.3559158</v>
          </cell>
          <cell r="O78">
            <v>-749994.75591579825</v>
          </cell>
          <cell r="P78">
            <v>-1.8948313947559825</v>
          </cell>
        </row>
        <row r="80">
          <cell r="C80" t="str">
            <v>TOTAL ELQLLP 045</v>
          </cell>
          <cell r="D80">
            <v>103106204.45</v>
          </cell>
          <cell r="E80">
            <v>107082010.48999999</v>
          </cell>
          <cell r="F80">
            <v>-3975806.0399999917</v>
          </cell>
          <cell r="G80">
            <v>-3.7128608454463716</v>
          </cell>
          <cell r="L80" t="str">
            <v>TOTAL ELQLLP 045</v>
          </cell>
          <cell r="M80">
            <v>103106204.45</v>
          </cell>
          <cell r="N80">
            <v>110189381.91762324</v>
          </cell>
          <cell r="O80">
            <v>-7083177.4676232338</v>
          </cell>
          <cell r="P80">
            <v>-6.4281851339528941</v>
          </cell>
        </row>
        <row r="81">
          <cell r="C81" t="str">
            <v>INGRESO TOTAL 044 Y 045</v>
          </cell>
          <cell r="D81">
            <v>240537812.13</v>
          </cell>
          <cell r="E81" t="e">
            <v>#VALUE!</v>
          </cell>
          <cell r="F81" t="e">
            <v>#VALUE!</v>
          </cell>
          <cell r="G81" t="e">
            <v>#VALUE!</v>
          </cell>
          <cell r="L81" t="str">
            <v>INGRESO TOTAL 044 Y 045</v>
          </cell>
          <cell r="M81">
            <v>240537812.13</v>
          </cell>
          <cell r="N81" t="e">
            <v>#VALUE!</v>
          </cell>
          <cell r="O81" t="e">
            <v>#VALUE!</v>
          </cell>
          <cell r="P81" t="e">
            <v>#VALUE!</v>
          </cell>
        </row>
        <row r="89">
          <cell r="C89" t="str">
            <v>ACUMULADO</v>
          </cell>
          <cell r="D89" t="str">
            <v>ENERO - ABRIL</v>
          </cell>
          <cell r="L89" t="str">
            <v>ACUMULADO</v>
          </cell>
          <cell r="M89" t="str">
            <v>ENERO - ABRIL</v>
          </cell>
        </row>
        <row r="90">
          <cell r="C90" t="str">
            <v>INTERCONEXION EL QUE</v>
          </cell>
          <cell r="F90" t="str">
            <v>inc</v>
          </cell>
          <cell r="G90" t="str">
            <v>%</v>
          </cell>
          <cell r="L90" t="str">
            <v>INTERCONEXION EL QUE</v>
          </cell>
          <cell r="O90" t="str">
            <v>inc</v>
          </cell>
          <cell r="P90" t="str">
            <v>%</v>
          </cell>
        </row>
        <row r="91">
          <cell r="C91" t="str">
            <v>LLAMA PAGA TEL. PUBLICA</v>
          </cell>
          <cell r="D91">
            <v>2008</v>
          </cell>
          <cell r="E91">
            <v>2007</v>
          </cell>
          <cell r="L91" t="str">
            <v>LLAMA PAGA TEL. PUBLICA</v>
          </cell>
          <cell r="M91">
            <v>2008</v>
          </cell>
          <cell r="N91">
            <v>2007</v>
          </cell>
        </row>
        <row r="92">
          <cell r="C92" t="str">
            <v>Minutos p/liquidacion Monedas</v>
          </cell>
          <cell r="D92">
            <v>3249153.7258687261</v>
          </cell>
          <cell r="E92">
            <v>2578585.1621107156</v>
          </cell>
          <cell r="F92">
            <v>670568.56375801051</v>
          </cell>
          <cell r="G92">
            <v>26.005290560545717</v>
          </cell>
          <cell r="L92" t="str">
            <v>Minutos p/liquidacion Monedas</v>
          </cell>
          <cell r="M92">
            <v>3249153.7258687261</v>
          </cell>
          <cell r="N92">
            <v>2578585.1621107156</v>
          </cell>
          <cell r="O92">
            <v>670568.56375801051</v>
          </cell>
          <cell r="P92">
            <v>26.005290560545717</v>
          </cell>
        </row>
        <row r="93">
          <cell r="C93" t="str">
            <v xml:space="preserve">Tarifa </v>
          </cell>
          <cell r="D93">
            <v>2.5899999999999994</v>
          </cell>
          <cell r="E93">
            <v>3.0509432015657478</v>
          </cell>
          <cell r="F93">
            <v>-0.46094320156574842</v>
          </cell>
          <cell r="G93">
            <v>-15.108219691837974</v>
          </cell>
          <cell r="L93" t="str">
            <v xml:space="preserve">Tarifa </v>
          </cell>
          <cell r="M93">
            <v>2.5899999999999994</v>
          </cell>
          <cell r="N93">
            <v>3.1399896632581972</v>
          </cell>
          <cell r="O93">
            <v>-0.54998966325819776</v>
          </cell>
          <cell r="P93">
            <v>-17.515652032035774</v>
          </cell>
        </row>
        <row r="94">
          <cell r="C94" t="str">
            <v>INGRESO NETO</v>
          </cell>
          <cell r="D94">
            <v>8415308.1499999985</v>
          </cell>
          <cell r="E94">
            <v>7867116.8700000001</v>
          </cell>
          <cell r="F94">
            <v>548191.2799999984</v>
          </cell>
          <cell r="G94">
            <v>6.9681344393196696</v>
          </cell>
          <cell r="I94">
            <v>0.54819127999999839</v>
          </cell>
          <cell r="J94" t="str">
            <v>Mayor</v>
          </cell>
          <cell r="K94" t="str">
            <v>ingreso debido al incremento de 0.7 millones de minutos.</v>
          </cell>
          <cell r="L94" t="str">
            <v>INGRESO NETO</v>
          </cell>
          <cell r="M94">
            <v>8415308.1499999985</v>
          </cell>
          <cell r="N94">
            <v>8096730.7548586102</v>
          </cell>
          <cell r="O94">
            <v>318577.39514138829</v>
          </cell>
          <cell r="P94">
            <v>3.9346423240048836</v>
          </cell>
          <cell r="R94">
            <v>0.31857739514138828</v>
          </cell>
          <cell r="S94" t="str">
            <v>Mayor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ción al modelo"/>
      <sheetName val="Prueba&gt;&gt;&gt;"/>
      <sheetName val="Resultados (Individual)"/>
      <sheetName val="Ingresos&gt;&gt;&gt;"/>
      <sheetName val="Resumen Ingresos"/>
      <sheetName val="Ingresos"/>
      <sheetName val="Costos servicios mayoristas&gt;&gt;&gt;"/>
      <sheetName val="Resumen Pagos mayoristas"/>
      <sheetName val="Dim. costos mayoristas cobre"/>
      <sheetName val="Dim. MSAN-cobre"/>
      <sheetName val="Dim. costos SAIB"/>
      <sheetName val="Entrega del servicio SAIB"/>
      <sheetName val="Servicios mayoristas"/>
      <sheetName val="Costos aguas abajo&gt;&gt;&gt;"/>
      <sheetName val="Resumen Costos aguas abajo"/>
      <sheetName val="Costos aguas abajo"/>
      <sheetName val="Costos aguas abajo de la oferta"/>
      <sheetName val="Costos mensualizados ajustados"/>
      <sheetName val="Información&gt;&gt;&gt;"/>
      <sheetName val="Información de la oferta"/>
      <sheetName val="Información general AEP"/>
      <sheetName val="Información costos AEP"/>
      <sheetName val="OREDA"/>
      <sheetName val="Cargos de terminación"/>
      <sheetName val="Supuestos&gt;&gt;&gt;"/>
      <sheetName val="Supuestos"/>
      <sheetName val="Insumos prueba agregada&gt;&gt;&gt;"/>
      <sheetName val="Resultados (Agreg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B4" t="str">
            <v>SAIB Nacional</v>
          </cell>
        </row>
        <row r="5">
          <cell r="B5" t="str">
            <v>SAIB Regional</v>
          </cell>
        </row>
        <row r="6">
          <cell r="B6" t="str">
            <v>SAIB Local</v>
          </cell>
        </row>
        <row r="7">
          <cell r="B7" t="str">
            <v>Desagregación compartida del bucle local</v>
          </cell>
        </row>
        <row r="8">
          <cell r="B8" t="str">
            <v>Desagregación total del bucle local</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Descripción"/>
      <sheetName val="Resultados &gt;&gt;"/>
      <sheetName val="Prueba Banda Ancha"/>
      <sheetName val="Insumos prueba agregada&gt;&gt;&gt;"/>
      <sheetName val="Resultados (Agregado)"/>
      <sheetName val="Resultados intermedios &gt;&gt;"/>
      <sheetName val="Costo incremental promociones"/>
      <sheetName val="Ingresos minoristas"/>
      <sheetName val="Costos aguas abajo"/>
      <sheetName val="Pagos mayoristas"/>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la oferta"/>
      <sheetName val="Información de costos del AEP"/>
      <sheetName val="Usuarios con promoción"/>
      <sheetName val="Cargos de terminación"/>
      <sheetName val="OREDA"/>
      <sheetName val="Modelo bottom-up &gt;&gt;  "/>
      <sheetName val="Matriz de asignación de costos"/>
      <sheetName val="SCyD - LRAIC+"/>
      <sheetName val="Drivers &gt;&gt;"/>
      <sheetName val="Matriz de drivers"/>
      <sheetName val="Supuestos &gt;&gt; "/>
      <sheetName val="Supuestos"/>
      <sheetName val="Servicios mayoristas"/>
      <sheetName val="SCyD LRAIC+ por Mbps"/>
      <sheetName val="S"/>
      <sheetName val="SCyD Distribución"/>
      <sheetName val="SAIB IntegradoCaso I"/>
      <sheetName val="SAIB Caso II recurre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2">
          <cell r="K12">
            <v>378080.27090487629</v>
          </cell>
        </row>
        <row r="13">
          <cell r="K13">
            <v>198219.22245414183</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Descripción"/>
      <sheetName val="Resultados &gt;&gt;"/>
      <sheetName val="Prueba Banda Ancha"/>
      <sheetName val="Costo incremental promociones"/>
      <sheetName val="Resultados intermedios &gt;&gt;"/>
      <sheetName val="Ingresos minoristas"/>
      <sheetName val="Pagos mayoristas"/>
      <sheetName val="Costos aguas abajo"/>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costos del AEP"/>
      <sheetName val="Información de la oferta"/>
      <sheetName val="Usuarios con promoción"/>
      <sheetName val="Cargos de terminación"/>
      <sheetName val="OREDA"/>
      <sheetName val="Supuestos &gt;&gt; "/>
      <sheetName val="Supuestos"/>
      <sheetName val="Servicios mayoristas"/>
      <sheetName val="Modelo bottom-up &gt;&gt;  "/>
      <sheetName val="SCyD - LRAIC+"/>
      <sheetName val="SCyD LRAIC+ por Mbps"/>
      <sheetName val="Matriz de asignación de costos"/>
      <sheetName val="S"/>
      <sheetName val="SCyD Distribución"/>
      <sheetName val="SAIB IntegradoCaso I"/>
      <sheetName val="SAIB Caso II recurrentes"/>
      <sheetName val="Insumos prueba agregada&gt;&gt;&gt;"/>
      <sheetName val="Resultados (Agreg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2">
          <cell r="K12">
            <v>378080.27090487629</v>
          </cell>
        </row>
        <row r="13">
          <cell r="K13">
            <v>198219.22245414183</v>
          </cell>
        </row>
      </sheetData>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 3 Balanza reclas"/>
      <sheetName val="Z 3.1 T de mayor reclas"/>
      <sheetName val="Z 3.2 balanza abierta"/>
      <sheetName val="Z 3.3 Crédito Merc"/>
      <sheetName val="Z 3.4 Reclas D3"/>
      <sheetName val="Z 3.5 D-3 dictámen"/>
      <sheetName val="Z 3.6 NOTA D 3"/>
      <sheetName val="Z 3.7 Posición en M.E."/>
      <sheetName val="Z 3.8 Estado de var en el cap"/>
      <sheetName val="Z 3.9 ISR"/>
      <sheetName val="Z 3.10 INTEG. ISR"/>
      <sheetName val="Z 3.11 IMPAC"/>
      <sheetName val="Z 3.12 Activo Fijo"/>
      <sheetName val="Z 3.13 int Inventario"/>
      <sheetName val="Z 3.14 Pas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6420"/>
      <sheetName val="01-6421"/>
      <sheetName val="01-6422"/>
      <sheetName val="01-6423"/>
      <sheetName val="XREF"/>
      <sheetName val="Tickmarks"/>
      <sheetName val="So"/>
      <sheetName val="local"/>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Seguros (PPC)"/>
      <sheetName val="XREF"/>
      <sheetName val="Integración  Pagos Ant. (PPC)"/>
      <sheetName val="Tickmarks"/>
      <sheetName val="Unmet_Need"/>
      <sheetName val="SAR-INFO"/>
      <sheetName val="ER GTS"/>
      <sheetName val="Elim"/>
      <sheetName val="BG GT "/>
      <sheetName val="BG TIH"/>
      <sheetName val="BG GTS "/>
      <sheetName val="BG TSE"/>
      <sheetName val="Bal GT"/>
      <sheetName val=" Part"/>
      <sheetName val="ER GT "/>
      <sheetName val="ER TIH"/>
      <sheetName val="ER TSE"/>
      <sheetName val="ER Con"/>
      <sheetName val="ER09"/>
      <sheetName val="SLS CM"/>
      <sheetName val="Significant Processes"/>
      <sheetName val="Muestreo"/>
      <sheetName val="Renta"/>
      <sheetName val="Electricidad"/>
      <sheetName val="2003"/>
      <sheetName val="IMSS"/>
      <sheetName val="Estado"/>
      <sheetName val="EMPLEADOS"/>
      <sheetName val="SAR E INFONAVIT"/>
      <sheetName val="FF33-1&amp;"/>
      <sheetName val="Integracion de Ctas x Pagar"/>
      <sheetName val="C-1"/>
      <sheetName val="uso"/>
      <sheetName val="ANALYSIS JUNEFOR PP02 old"/>
      <sheetName val="Analysis"/>
      <sheetName val="DEPRECIACION"/>
      <sheetName val="FCCREDITOS"/>
      <sheetName val="Amarre (7 CEDULAS)"/>
      <sheetName val="Amarre de Honorarios"/>
      <sheetName val="calculo"/>
      <sheetName val="01-6422"/>
      <sheetName val="01-6421"/>
      <sheetName val="01-6423"/>
      <sheetName val=".1 Lead"/>
      <sheetName val="GASTOS  8310.1"/>
      <sheetName val="FP"/>
      <sheetName val="Drop-Down Lists"/>
      <sheetName val="SEMANAS"/>
      <sheetName val="Sheet1"/>
      <sheetName val="R.P."/>
      <sheetName val="Währung"/>
      <sheetName val="Notes &amp; Change Log"/>
      <sheetName val="Revisión Analitica"/>
      <sheetName val="Resumen"/>
      <sheetName val="INPC"/>
      <sheetName val="SUMMARY SCRAP 2002"/>
      <sheetName val="2008_vs_2007"/>
      <sheetName val="Consolidated Domestic"/>
      <sheetName val="Revisión de PS"/>
      <sheetName val="submuestr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Sheet1"/>
      <sheetName val="XREF"/>
      <sheetName val="Tickmarks"/>
      <sheetName val="Lead 5300"/>
      <sheetName val="5300.1"/>
      <sheetName val="5300.3"/>
      <sheetName val="5300.2"/>
      <sheetName val="5300.4"/>
      <sheetName val="ER GTS"/>
      <sheetName val="Razonabilidad IVA"/>
      <sheetName val="Antiguedades"/>
      <sheetName val="limite"/>
      <sheetName val="Lists"/>
      <sheetName val="Table Maint"/>
      <sheetName val="Indice"/>
      <sheetName val="1"/>
      <sheetName val="2"/>
      <sheetName val="3"/>
      <sheetName val="4"/>
      <sheetName val="5"/>
      <sheetName val="Planeación"/>
      <sheetName val="Integración"/>
      <sheetName val="Mvt Imobilizado"/>
      <sheetName val="9-Concentrado PP"/>
      <sheetName val="Gastos_MadridWE"/>
      <sheetName val="Prov Siemens"/>
      <sheetName val="inventarios"/>
      <sheetName val="Dpn. Fiscal"/>
      <sheetName val="AJUSTE INFLAC."/>
      <sheetName val=""/>
      <sheetName val="Consolidated Domestic"/>
      <sheetName val="Terreno"/>
      <sheetName val="C-26 IA NA"/>
      <sheetName val="VARI CAMB"/>
      <sheetName val="Depreciación Fiscal"/>
      <sheetName val="ISR"/>
      <sheetName val="IMSS"/>
      <sheetName val="RETIRO-INFO"/>
      <sheetName val="1.80% EST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édula de Movimientos"/>
      <sheetName val="Revisión SI"/>
      <sheetName val="Revisión Altas"/>
      <sheetName val="Depreciación"/>
      <sheetName val="Límite"/>
      <sheetName val="Tickmarks"/>
      <sheetName val="XREF"/>
      <sheetName val="Lead"/>
      <sheetName val="GtosFab"/>
      <sheetName val="DEP. FINAL"/>
      <sheetName val="Dep. del Ej. y Acum."/>
      <sheetName val="vaciado P.P. IVA"/>
      <sheetName val="5300.3"/>
      <sheetName val="Warranty Periods"/>
      <sheetName val="Sheet1"/>
      <sheetName val="AUT99"/>
      <sheetName val="FF-32"/>
      <sheetName val="Lists"/>
      <sheetName val="EIGPC"/>
      <sheetName val="Resumen"/>
      <sheetName val="ISR"/>
      <sheetName val="IVA"/>
      <sheetName val="Retenciones"/>
      <sheetName val="POLIZA SAP"/>
      <sheetName val="Balanzas"/>
      <sheetName val="P&amp;L"/>
      <sheetName val="Maquila"/>
      <sheetName val="ISR Sueldos"/>
      <sheetName val="PTU"/>
      <sheetName val="Acum"/>
      <sheetName val="Analisis de CYG Properties"/>
      <sheetName val="IVA acreditable"/>
      <sheetName val="Ingresos cobrados"/>
      <sheetName val="DATOS"/>
      <sheetName val="Compensacion"/>
      <sheetName val="Fluctuaciones"/>
      <sheetName val="Sheet6"/>
      <sheetName val="Cotejo P&am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SCON2001"/>
      <sheetName val="PROMED01"/>
      <sheetName val="DEPFIS01"/>
      <sheetName val="PROV. ND"/>
      <sheetName val="VAC ENE-MZO"/>
      <sheetName val="INGRESOS2000"/>
      <sheetName val="SLDOS"/>
      <sheetName val="ETIQUETA"/>
      <sheetName val="Estado Res."/>
      <sheetName val="Nota 7"/>
      <sheetName val="XREF"/>
      <sheetName val="Tickmarks"/>
      <sheetName val="Cédula de Movimientos"/>
      <sheetName val="Depreciación"/>
      <sheetName val="Revisión gastos Septiembre"/>
      <sheetName val="Umbrales"/>
      <sheetName val="Empréstimos"/>
      <sheetName val="BB PCH's"/>
      <sheetName val="Cobros posteriores"/>
      <sheetName val="Valuación"/>
      <sheetName val="REV. LIMITE ADMON"/>
      <sheetName val="Lead"/>
      <sheetName val="AUT99"/>
      <sheetName val="a"/>
      <sheetName val="IMSS 1"/>
      <sheetName val="TARIFA MENS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ATOS VARIOS"/>
      <sheetName val="arrendamientos no identificados"/>
      <sheetName val="REXXPBA"/>
    </sheetNames>
    <sheetDataSet>
      <sheetData sheetId="0" refreshError="1">
        <row r="5">
          <cell r="A5" t="str">
            <v>PRONOSTICO 2005</v>
          </cell>
        </row>
        <row r="6">
          <cell r="A6" t="str">
            <v xml:space="preserve">                                                                                                                                                                                                                                                               </v>
          </cell>
        </row>
        <row r="7">
          <cell r="B7" t="str">
            <v>( CANTIDADES EN PESOS )</v>
          </cell>
        </row>
        <row r="8">
          <cell r="G8" t="str">
            <v>RENTAS E INCREMENTOS 2005</v>
          </cell>
          <cell r="S8" t="str">
            <v>INCREMENTOS EN 2006</v>
          </cell>
        </row>
        <row r="9">
          <cell r="A9" t="str">
            <v>N°</v>
          </cell>
          <cell r="B9" t="str">
            <v>AREA</v>
          </cell>
          <cell r="C9" t="str">
            <v>UBICACION</v>
          </cell>
          <cell r="E9" t="str">
            <v>FECHA</v>
          </cell>
          <cell r="G9" t="str">
            <v xml:space="preserve">RENTA </v>
          </cell>
          <cell r="H9" t="str">
            <v>%</v>
          </cell>
          <cell r="I9" t="str">
            <v>Nº</v>
          </cell>
          <cell r="K9" t="str">
            <v>%</v>
          </cell>
          <cell r="L9" t="str">
            <v>RENTA</v>
          </cell>
          <cell r="M9" t="str">
            <v>Nº</v>
          </cell>
          <cell r="O9" t="str">
            <v>TOTAL</v>
          </cell>
          <cell r="P9" t="str">
            <v>FECHA</v>
          </cell>
          <cell r="R9" t="str">
            <v>%</v>
          </cell>
          <cell r="S9" t="str">
            <v>RENTA</v>
          </cell>
          <cell r="T9" t="str">
            <v>Nº</v>
          </cell>
        </row>
        <row r="10">
          <cell r="E10" t="str">
            <v xml:space="preserve">INICIO </v>
          </cell>
          <cell r="F10" t="str">
            <v>VENCIM.</v>
          </cell>
          <cell r="G10">
            <v>2005</v>
          </cell>
          <cell r="H10" t="str">
            <v>INC.</v>
          </cell>
          <cell r="I10" t="str">
            <v>MESES</v>
          </cell>
          <cell r="J10" t="str">
            <v>SUBTOTAL</v>
          </cell>
          <cell r="K10" t="str">
            <v>INC.</v>
          </cell>
          <cell r="L10">
            <v>2005</v>
          </cell>
          <cell r="M10" t="str">
            <v>MESES</v>
          </cell>
          <cell r="N10" t="str">
            <v>SUBTOTAL</v>
          </cell>
          <cell r="O10">
            <v>2005</v>
          </cell>
          <cell r="P10" t="str">
            <v xml:space="preserve">INICIO </v>
          </cell>
          <cell r="Q10" t="str">
            <v>VENCIM.</v>
          </cell>
          <cell r="R10" t="str">
            <v>INC.</v>
          </cell>
          <cell r="S10">
            <v>2006</v>
          </cell>
          <cell r="T10" t="str">
            <v>MESES</v>
          </cell>
          <cell r="U10" t="str">
            <v>SUBTOTAL</v>
          </cell>
        </row>
        <row r="12">
          <cell r="A12" t="str">
            <v xml:space="preserve">CORPORATIVO </v>
          </cell>
        </row>
        <row r="13">
          <cell r="A13">
            <v>1</v>
          </cell>
          <cell r="B13" t="str">
            <v>MEXICO D.F.</v>
          </cell>
          <cell r="C13" t="str">
            <v>LAGUNA DE MAYRAN NO. 345 LAGO ALBERTO Y LAGO XOCHIMILCO COL.ANAHUAC</v>
          </cell>
          <cell r="D13" t="str">
            <v>TELMEX/REGIE T</v>
          </cell>
          <cell r="E13">
            <v>34658</v>
          </cell>
          <cell r="P13" t="str">
            <v>EXISTE UN CONTRATO DE PRESTACION DE SERVICIOS ENTRE TELMEX Y REGIE T</v>
          </cell>
        </row>
        <row r="14">
          <cell r="A14">
            <v>2</v>
          </cell>
          <cell r="B14" t="str">
            <v>MEXICO D.F.</v>
          </cell>
          <cell r="C14" t="str">
            <v>RIO PANUCO 38  5to PISO COL. CUAUHTEMOC</v>
          </cell>
          <cell r="D14" t="str">
            <v>CTBR/AEROFRISCO</v>
          </cell>
          <cell r="P14" t="str">
            <v>EN EXPEDIENTE NO ENCONTRE SUPUESTO ARRENDAMIENTO ENTRE CTBR Y AEROFRISCO</v>
          </cell>
        </row>
        <row r="15">
          <cell r="A15">
            <v>3</v>
          </cell>
          <cell r="B15" t="str">
            <v>MEXICO D.F.</v>
          </cell>
          <cell r="C15" t="str">
            <v>MANUEL SALAZAR NO.132 COL. PROVIDENCIA, AZCAPOTZALCO,D.F.</v>
          </cell>
          <cell r="D15" t="str">
            <v>CTBR/GIGATAM</v>
          </cell>
          <cell r="E15">
            <v>37530</v>
          </cell>
          <cell r="F15">
            <v>37925</v>
          </cell>
          <cell r="P15" t="str">
            <v>EXISTE UN CONTRATO DE PRESTACION DE SERVICIOS ENTRE CTBR Y CIGATAM</v>
          </cell>
        </row>
        <row r="16">
          <cell r="A16">
            <v>4</v>
          </cell>
          <cell r="B16" t="str">
            <v>MEXICO D.F.</v>
          </cell>
          <cell r="C16" t="str">
            <v>KM.5 DEL CERRO DEL CHIQUIHUITE DELEG. GUSTAVO A MADERO.</v>
          </cell>
          <cell r="D16" t="str">
            <v>CTBR/ RADIO MOVIL DIPSA</v>
          </cell>
          <cell r="E16">
            <v>37500</v>
          </cell>
          <cell r="F16" t="str">
            <v>indeterminado</v>
          </cell>
          <cell r="G16">
            <v>34265</v>
          </cell>
          <cell r="P16" t="str">
            <v>EL CONTRATO DE ARRENDAMIENTO FIRMADO ES EL DE 1999 HAY UN PROYECTO DEL 2002</v>
          </cell>
        </row>
        <row r="17">
          <cell r="A17">
            <v>5</v>
          </cell>
          <cell r="B17" t="str">
            <v>MEXICO D.F.</v>
          </cell>
          <cell r="C17" t="str">
            <v>RIO PANUCO 38  5to PISO COL. CUAUHTEMOC</v>
          </cell>
          <cell r="D17" t="str">
            <v>CTBR/ RADIO MOVIL DIPSA</v>
          </cell>
          <cell r="E17">
            <v>36161</v>
          </cell>
          <cell r="F17" t="str">
            <v>indeterminado</v>
          </cell>
          <cell r="G17">
            <v>5000</v>
          </cell>
          <cell r="P17" t="str">
            <v>EL CONTRATO DE ARRENDAMIENTO FIRMADO ES EL DE 1999 POR TIEMPO INDETERMINADO</v>
          </cell>
        </row>
        <row r="18">
          <cell r="A18">
            <v>6</v>
          </cell>
          <cell r="B18" t="str">
            <v>MEXICO D.F.</v>
          </cell>
          <cell r="C18" t="str">
            <v>RIO PANUCO 38  5to PISO COL. CUAUHTEMOC</v>
          </cell>
          <cell r="D18" t="str">
            <v>CTBR/GTA</v>
          </cell>
          <cell r="E18">
            <v>37865</v>
          </cell>
          <cell r="F18" t="str">
            <v>indeterminado</v>
          </cell>
          <cell r="P18" t="str">
            <v>EXISTE UN CONTRATO DE PRESTACION DE SERVICIOS ENTRE CTBR Y GTA</v>
          </cell>
        </row>
        <row r="19">
          <cell r="A19">
            <v>7</v>
          </cell>
          <cell r="B19" t="str">
            <v>MEXICO D.F.</v>
          </cell>
          <cell r="C19" t="str">
            <v>RIO PANUCO 38  5to PISO COL. CUAUHTEMOC</v>
          </cell>
          <cell r="D19" t="str">
            <v>GTA/ALDECA</v>
          </cell>
          <cell r="E19">
            <v>38153</v>
          </cell>
          <cell r="F19" t="str">
            <v>indeterminado</v>
          </cell>
        </row>
        <row r="20">
          <cell r="A20">
            <v>8</v>
          </cell>
          <cell r="B20" t="str">
            <v>MEXICO D.F.</v>
          </cell>
          <cell r="C20" t="str">
            <v>RIO PANUCO 38  5to PISO COL. CUAUHTEMOC</v>
          </cell>
          <cell r="D20" t="str">
            <v>CTBR/IME</v>
          </cell>
          <cell r="E20">
            <v>38146</v>
          </cell>
          <cell r="F20" t="str">
            <v>indeterminado</v>
          </cell>
          <cell r="G20">
            <v>1200</v>
          </cell>
          <cell r="P20">
            <v>38146</v>
          </cell>
          <cell r="Q20" t="str">
            <v>INDETERM.</v>
          </cell>
        </row>
        <row r="21">
          <cell r="A21">
            <v>9</v>
          </cell>
          <cell r="B21" t="str">
            <v>MEXICO D.F.</v>
          </cell>
          <cell r="C21" t="str">
            <v>RIO LERMA NO. 256 COL.CUAUHTEMOC</v>
          </cell>
          <cell r="D21" t="str">
            <v>CTBR/PROCERCOTEL</v>
          </cell>
          <cell r="E21">
            <v>37756</v>
          </cell>
          <cell r="F21">
            <v>38060</v>
          </cell>
          <cell r="G21">
            <v>172177.8</v>
          </cell>
          <cell r="P21" t="str">
            <v>No hay contrato ni hoja de autorización</v>
          </cell>
        </row>
        <row r="22">
          <cell r="A22">
            <v>10</v>
          </cell>
          <cell r="B22" t="str">
            <v>MEXICO D.F.</v>
          </cell>
          <cell r="C22" t="str">
            <v>ISABELA CATOLICA NO. 51 CENTRO MEXICO, D.F.</v>
          </cell>
          <cell r="D22" t="str">
            <v xml:space="preserve">TELMEX/SAMBORN </v>
          </cell>
          <cell r="E22">
            <v>38169</v>
          </cell>
          <cell r="F22">
            <v>45473</v>
          </cell>
        </row>
        <row r="23">
          <cell r="A23">
            <v>11</v>
          </cell>
          <cell r="B23" t="str">
            <v>MEXICO D.F.</v>
          </cell>
          <cell r="C23" t="str">
            <v>INSURGENTES SUR 3500 P-B. COL. PEÑA POBRE, D.F.</v>
          </cell>
          <cell r="D23" t="str">
            <v>TELMEX/MUSEO</v>
          </cell>
          <cell r="E23">
            <v>36434</v>
          </cell>
          <cell r="F23" t="str">
            <v>indeterminado</v>
          </cell>
        </row>
        <row r="24">
          <cell r="A24">
            <v>12</v>
          </cell>
          <cell r="B24" t="str">
            <v>MEXICO D.F.</v>
          </cell>
          <cell r="C24" t="str">
            <v>URUGUAY NO. 55 COL. CENTRO D.F.</v>
          </cell>
          <cell r="D24" t="str">
            <v>TELMEX/INVERLAT</v>
          </cell>
          <cell r="E24">
            <v>37288</v>
          </cell>
          <cell r="F24">
            <v>39113</v>
          </cell>
          <cell r="G24">
            <v>76703.710000000006</v>
          </cell>
          <cell r="I24">
            <v>1</v>
          </cell>
          <cell r="J24">
            <v>76703.710000000006</v>
          </cell>
          <cell r="K24">
            <v>4.5400000000000003E-2</v>
          </cell>
          <cell r="L24">
            <v>80186.058434000006</v>
          </cell>
          <cell r="M24">
            <v>11</v>
          </cell>
          <cell r="N24">
            <v>882046.64277400007</v>
          </cell>
          <cell r="O24">
            <v>962232.70120800007</v>
          </cell>
        </row>
        <row r="25">
          <cell r="A25">
            <v>13</v>
          </cell>
          <cell r="B25" t="str">
            <v>MEXICO D.F.</v>
          </cell>
          <cell r="C25" t="str">
            <v>RED UNO Y TOP PERSONAL</v>
          </cell>
          <cell r="D25" t="str">
            <v>RED UNO/ TOP PERSONAL</v>
          </cell>
          <cell r="E25">
            <v>37530</v>
          </cell>
          <cell r="O25" t="str">
            <v>JDB</v>
          </cell>
          <cell r="P25" t="str">
            <v>CONTRATO DE RED UNO CON TOP PERSONAL DE PRESTACION DE SERVICIOS, NO LIMITATIVO, POR TIEMPO INDEFINIDO, PAGOS QUINCENALES.</v>
          </cell>
        </row>
        <row r="26">
          <cell r="A26">
            <v>14</v>
          </cell>
          <cell r="B26" t="str">
            <v>PUEBLA (BR/PUE/061)</v>
          </cell>
          <cell r="C26" t="str">
            <v xml:space="preserve">LIRIOS ESQ. NARDOS NO. 5955 COL. BUGAMBILIAS, PUEBLA PUE. </v>
          </cell>
          <cell r="D26" t="str">
            <v>CTBR/ASOCIAC.JUBIL.TELMEX</v>
          </cell>
          <cell r="E26">
            <v>36617</v>
          </cell>
          <cell r="F26" t="str">
            <v>indeterminado</v>
          </cell>
          <cell r="O26" t="str">
            <v>JDB</v>
          </cell>
          <cell r="P26" t="str">
            <v>COMODATO DE CTBR A LA ASOCIACION DE JUBULADOS PARA QUE INSTALEN SUS OFICINAS, 2688.11 m, TIEMPO INDEFINIDO.</v>
          </cell>
        </row>
        <row r="27">
          <cell r="A27">
            <v>15</v>
          </cell>
          <cell r="B27" t="str">
            <v>MONTERREY</v>
          </cell>
          <cell r="C27" t="str">
            <v>VASCO DE GAMA NO. 257 OTE.MONTERREY N.L.</v>
          </cell>
          <cell r="D27" t="str">
            <v>ASOC.DE JUBIL.DE CONF. DE TELMEX</v>
          </cell>
          <cell r="E27">
            <v>36871</v>
          </cell>
          <cell r="F27" t="str">
            <v>indeterminado</v>
          </cell>
          <cell r="I27" t="str">
            <v>COMODATO</v>
          </cell>
          <cell r="O27" t="str">
            <v>JDB</v>
          </cell>
          <cell r="P27" t="str">
            <v>COMODATO DE CTBR A LA ASOCIACION DE JUBULADOS PARA QUE INSTALEN SUS OFICINAS, 298m, TIEMPO INDEFINIDO.</v>
          </cell>
        </row>
        <row r="28">
          <cell r="A28">
            <v>16</v>
          </cell>
          <cell r="B28" t="str">
            <v>MEXICO D.F.</v>
          </cell>
          <cell r="C28" t="str">
            <v>CENTRO DE ENTRETIMIENTO Y AREA COMERCIAL DENOMINADA PUNTA LANGOSTA</v>
          </cell>
          <cell r="D28" t="str">
            <v>TELMEX/CABI COZUMEL</v>
          </cell>
          <cell r="E28">
            <v>37288</v>
          </cell>
          <cell r="F28" t="str">
            <v>indeterminado</v>
          </cell>
          <cell r="O28" t="str">
            <v>JDB</v>
          </cell>
          <cell r="P28" t="str">
            <v>CONTRATO DE TELMEX CON CABI DE COZUMEL, POR UN LOCAL DENTRO DE UN RECINTO PORTUARIO EN FORMA NO EXCLUSIVA, POR 32.25m, POR TIEMPO DE 5 AÑOS, INICIANDO EL 1/FEB/2002, PAGOS MENSUALES Y VARIOS.</v>
          </cell>
        </row>
        <row r="29">
          <cell r="A29">
            <v>17</v>
          </cell>
          <cell r="B29" t="str">
            <v>JALISCO</v>
          </cell>
          <cell r="C29" t="str">
            <v>DENTRO DEL TERRENO CERRIL DENOMINADO ARROYO VERDE PERTENECIENTE AL PREDIO RUSTICO DENOMINADO LAS CRUCES</v>
          </cell>
          <cell r="D29" t="str">
            <v>TERCERO/TELMEX</v>
          </cell>
          <cell r="E29">
            <v>37924</v>
          </cell>
          <cell r="F29">
            <v>41547</v>
          </cell>
          <cell r="O29" t="str">
            <v>JDB</v>
          </cell>
          <cell r="P29" t="str">
            <v>REPETIDOR IRREGULAR, ESTABA REGISTRADO EN SAI, LO REGISTRE EN EL OTRO ARCHIVO.</v>
          </cell>
        </row>
        <row r="30">
          <cell r="A30">
            <v>18</v>
          </cell>
          <cell r="B30" t="str">
            <v>MEXICO D.F.(BR/DF-/144)</v>
          </cell>
          <cell r="C30" t="str">
            <v>PEDRO LUIS OGAZON NO. 44 COL. SAN ANGEL INN DELG. ALVARO OBREGON MEXICO.D.F.</v>
          </cell>
          <cell r="D30" t="str">
            <v>CTBR/ASOC.DE JUBILADOS DE CONFIANZ DE TELMEX.</v>
          </cell>
          <cell r="E30">
            <v>37834</v>
          </cell>
          <cell r="F30" t="str">
            <v>indeterminado</v>
          </cell>
          <cell r="O30" t="str">
            <v>JDB</v>
          </cell>
          <cell r="P30" t="str">
            <v>COMODATO DE CTBR A LA ASOCIACION DE JUBULADOS PARA UTILIZAR LA INSTALACION LOS MARTES O JUEVES POR TIEMPO INDEFINIDO.</v>
          </cell>
        </row>
        <row r="31">
          <cell r="A31">
            <v>19</v>
          </cell>
          <cell r="B31" t="str">
            <v>LEON GTO.</v>
          </cell>
          <cell r="C31" t="str">
            <v>CONSTANCIA NO.7 EN EL CENTRO DE LA CIUDAD DE GTO.</v>
          </cell>
          <cell r="D31" t="str">
            <v>CTBR/COMITÉ ORGANIZADOR DEL FESTIBAL INTERNACIONAL CERVANTINO.</v>
          </cell>
          <cell r="E31">
            <v>37135</v>
          </cell>
          <cell r="F31">
            <v>37210</v>
          </cell>
          <cell r="I31" t="str">
            <v>COMODATO</v>
          </cell>
          <cell r="P31" t="str">
            <v>CONTRATO DE SERVICIO</v>
          </cell>
        </row>
        <row r="32">
          <cell r="A32">
            <v>20</v>
          </cell>
          <cell r="B32" t="str">
            <v>MEXICO D.F.</v>
          </cell>
          <cell r="C32" t="str">
            <v>INSURGENTES SUR 3500 P-B. COL. PEÑA POBRE, D.F.</v>
          </cell>
          <cell r="D32" t="str">
            <v>TELMEX/ADMINISTRACION INTEGRAL DE ALIMENTOS</v>
          </cell>
          <cell r="E32">
            <v>36073</v>
          </cell>
          <cell r="F32">
            <v>43377</v>
          </cell>
          <cell r="P32" t="str">
            <v>EN INVESTIGACION</v>
          </cell>
        </row>
        <row r="33">
          <cell r="A33">
            <v>21</v>
          </cell>
          <cell r="B33" t="str">
            <v>CHIHUAHUA</v>
          </cell>
          <cell r="C33" t="str">
            <v>AV. CUAUHTEMOC NO.10 OTE. INT. 18 MATAMOROS COAH." PLAZA COMERCIAL LA ROSA "</v>
          </cell>
          <cell r="D33" t="str">
            <v>ERNESTO DOMINGUEZ AYUP/TELMEX</v>
          </cell>
          <cell r="E33">
            <v>35961</v>
          </cell>
          <cell r="F33">
            <v>36325</v>
          </cell>
          <cell r="G33">
            <v>690</v>
          </cell>
          <cell r="P33" t="str">
            <v>EN INVESTIGACION</v>
          </cell>
        </row>
        <row r="34">
          <cell r="A34">
            <v>22</v>
          </cell>
          <cell r="B34" t="str">
            <v>MEXICO D.F.</v>
          </cell>
          <cell r="C34" t="str">
            <v>AV. SOLIDARIDAD LAS TORRES NO. 1100 L-19,20 Y 21 COL. LAS MARINAS METEPEC</v>
          </cell>
          <cell r="D34" t="str">
            <v>PROMOTORA ECO/CTBR</v>
          </cell>
          <cell r="E34">
            <v>36830</v>
          </cell>
          <cell r="F34">
            <v>38654</v>
          </cell>
          <cell r="G34">
            <v>1250</v>
          </cell>
          <cell r="P34" t="str">
            <v>RENTA DE ESPACIO PUBLICITARIO</v>
          </cell>
        </row>
        <row r="35">
          <cell r="A35">
            <v>23</v>
          </cell>
          <cell r="B35" t="str">
            <v>MEXICO D.F.(TM/DF-021)</v>
          </cell>
          <cell r="C35" t="str">
            <v>AVENIDA ISABEL LA CATOLICA NO. 51 COLONIA CENTRO MEXICO D.F.</v>
          </cell>
          <cell r="D35" t="str">
            <v>TELMEX/ADMINISTRACION INTEGRAL DE ALIMENTOS</v>
          </cell>
          <cell r="E35">
            <v>37833</v>
          </cell>
          <cell r="F35">
            <v>45137</v>
          </cell>
          <cell r="P35" t="str">
            <v>ACTUALIZADO EN CONTRATOS DE FILIALES</v>
          </cell>
        </row>
        <row r="36">
          <cell r="A36">
            <v>24</v>
          </cell>
          <cell r="B36" t="str">
            <v>CUERNAVACA MORELOS</v>
          </cell>
          <cell r="C36" t="str">
            <v>ABASOLO NO. 6 ANTES 100 ESQ. AV. MORELOS COL. CEMTRO .CUERNAVACA MORELOS.</v>
          </cell>
          <cell r="D36" t="str">
            <v>LAURELES S.A. DE C.V./TELMEX</v>
          </cell>
          <cell r="E36">
            <v>37408</v>
          </cell>
          <cell r="F36">
            <v>37772</v>
          </cell>
          <cell r="P36" t="str">
            <v>EN INVESTIGACION</v>
          </cell>
        </row>
        <row r="37">
          <cell r="A37">
            <v>25</v>
          </cell>
          <cell r="B37" t="str">
            <v>TAMPICO</v>
          </cell>
          <cell r="C37" t="str">
            <v>GONZALEZ NO. 3131 SECTOR CENTRO NUEVO LAREDO TAMAULIPAS</v>
          </cell>
          <cell r="D37" t="str">
            <v>ARTURO CASTRO/TELMEX</v>
          </cell>
          <cell r="E37">
            <v>36661</v>
          </cell>
          <cell r="F37">
            <v>37025</v>
          </cell>
          <cell r="G37">
            <v>7500</v>
          </cell>
          <cell r="P37" t="str">
            <v>EN INVESTIGACION</v>
          </cell>
        </row>
        <row r="47">
          <cell r="A47" t="str">
            <v>DIVISION SURESTE (MERIDA)</v>
          </cell>
        </row>
        <row r="53">
          <cell r="A53" t="str">
            <v>METRO ORIENTE</v>
          </cell>
        </row>
        <row r="58">
          <cell r="A58" t="str">
            <v>METRO PONIENTE</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il"/>
      <sheetName val="actperd"/>
      <sheetName val="promcreditos"/>
      <sheetName val="promdedudas"/>
      <sheetName val="Capital"/>
      <sheetName val="Land"/>
      <sheetName val="Párametros"/>
      <sheetName val="Seg3"/>
      <sheetName val="seg4"/>
      <sheetName val="331171 仮受消費税"/>
      <sheetName val="計算ｼｰﾄ2014"/>
      <sheetName val="Judgement"/>
      <sheetName val="Input"/>
      <sheetName val="ÐLists"/>
      <sheetName val="Sheet2"/>
      <sheetName val="CLAVES DE REFERENCIA"/>
      <sheetName val="Clave de operación"/>
      <sheetName val="Clave de pais de referencia"/>
      <sheetName val="Instructivo de Campos"/>
      <sheetName val="Glosario"/>
      <sheetName val="Mov. Finales"/>
      <sheetName val="Movimientos"/>
      <sheetName val="TD Validación Dirección"/>
      <sheetName val="Resumen Soles "/>
      <sheetName val="Resumen USD"/>
      <sheetName val="TD Motivos de Desviación"/>
      <sheetName val="Hoja2"/>
      <sheetName val="TD_SOLES"/>
      <sheetName val="Listado Pry. (Soles)"/>
      <sheetName val="TD_USD"/>
      <sheetName val="Listado Pry. (USD)"/>
      <sheetName val="TD_Mov.Final Soles"/>
      <sheetName val="TD_Mov.Final USD"/>
      <sheetName val="PAI 2"/>
      <sheetName val="Nivel 1,2,3"/>
      <sheetName val="Área 1,2,3"/>
      <sheetName val="Lista Desplegable"/>
      <sheetName val="Clasificación Dir. General"/>
      <sheetName val="Categoría Inversiones Verdes"/>
      <sheetName val="Ceges"/>
      <sheetName val="Indirecto Ceges"/>
      <sheetName val="Ceges-Equiv"/>
      <sheetName val="Lista"/>
      <sheetName val="INDIRECTO"/>
      <sheetName val="Key"/>
      <sheetName val="OneSource Temp Codes"/>
      <sheetName val="dropdown"/>
      <sheetName val="331171_仮受消費税"/>
      <sheetName val="OneSource_Temp_Codes"/>
      <sheetName val="331171_仮受消費税1"/>
      <sheetName val="OneSource_Temp_Codes1"/>
      <sheetName val="331171_仮受消費税2"/>
      <sheetName val="OneSource_Temp_Codes2"/>
      <sheetName val="331171_仮受消費税3"/>
      <sheetName val="OneSource_Temp_Codes3"/>
      <sheetName val="経理判定"/>
      <sheetName val="注意事項"/>
      <sheetName val="部課マスタ"/>
      <sheetName val="目次"/>
      <sheetName val="B"/>
      <sheetName val="Calc."/>
      <sheetName val="Sheet1"/>
      <sheetName val="SYSTEM"/>
      <sheetName val="CC"/>
      <sheetName val="GL"/>
      <sheetName val="Summary &amp; Procedures"/>
      <sheetName val="CORE"/>
      <sheetName val="DFA"/>
      <sheetName val="Gran Ram"/>
      <sheetName val="Term Mex"/>
      <sheetName val="Term Ram"/>
      <sheetName val="pre fus"/>
      <sheetName val="Cajas"/>
      <sheetName val="Gran Mex"/>
      <sheetName val="CTOxHR"/>
      <sheetName val="MMed"/>
      <sheetName val="Term Vit"/>
      <sheetName val="Activo(27)"/>
      <sheetName val="Appendix B"/>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POCTprod-pagos99"/>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IALES BALANCE"/>
      <sheetName val="FILIALES RESULTADOS"/>
      <sheetName val="SALDOS"/>
      <sheetName val="CONCEN_TLCL"/>
      <sheetName val="TELMEX"/>
      <sheetName val="INTERCONEXIONES2000"/>
      <sheetName val="SERCOTEL"/>
      <sheetName val="TELNOR"/>
      <sheetName val="CTBR"/>
      <sheetName val="ALDECA"/>
      <sheetName val="A.D.S.A."/>
      <sheetName val="FYCSA"/>
      <sheetName val="C.Y.C.S.A."/>
      <sheetName val="RED UNO"/>
      <sheetName val="UNINET"/>
      <sheetName val="IND.AFILIADA"/>
      <sheetName val="IMTSA"/>
      <sheetName val="BUSCATEL"/>
      <sheetName val="INTTELMEX"/>
      <sheetName val="EUZKADI"/>
      <sheetName val="SANBORN'S"/>
      <sheetName val="SEAR'S"/>
      <sheetName val="TLMXUSA"/>
      <sheetName val="INBURSA"/>
      <sheetName val="SAGESCO"/>
      <sheetName val="CONSTRUCEL"/>
      <sheetName val="INTERC_INTEGRAL"/>
      <sheetName val="CANTAROS"/>
      <sheetName val="TRUFAS"/>
      <sheetName val="RECUERDO"/>
      <sheetName val="COMMERCE"/>
      <sheetName val="AMERICA"/>
      <sheetName val="CONECEL"/>
      <sheetName val="SERVIAXES"/>
      <sheetName val="SPEEDY MOVIL"/>
      <sheetName val="AM COMUNIC"/>
      <sheetName val="TELECOM"/>
      <sheetName val="Sheet1"/>
      <sheetName val="Sheet2"/>
      <sheetName val="REV"/>
    </sheetNames>
    <sheetDataSet>
      <sheetData sheetId="0"/>
      <sheetData sheetId="1"/>
      <sheetData sheetId="2"/>
      <sheetData sheetId="3"/>
      <sheetData sheetId="4"/>
      <sheetData sheetId="5" refreshError="1">
        <row r="1">
          <cell r="B1" t="str">
            <v>RADIOMOVIL DIPSA, S.A. DE C.V.</v>
          </cell>
          <cell r="AZ1" t="str">
            <v>RADIOMOVIL DIPSA, S.A. DE C.V.</v>
          </cell>
        </row>
        <row r="2">
          <cell r="B2" t="str">
            <v>INTERCONEXIONES CON TELMEX Y TELNOR</v>
          </cell>
          <cell r="L2" t="str">
            <v>HISTORICO</v>
          </cell>
          <cell r="AZ2" t="str">
            <v>INTERCONEXIONES CON TELMEX Y TELNOR</v>
          </cell>
          <cell r="BF2" t="str">
            <v>ACTUALIZADO</v>
          </cell>
        </row>
        <row r="3">
          <cell r="B3" t="str">
            <v xml:space="preserve"> </v>
          </cell>
          <cell r="AZ3" t="str">
            <v>2000</v>
          </cell>
        </row>
        <row r="4">
          <cell r="B4" t="str">
            <v xml:space="preserve"> </v>
          </cell>
        </row>
        <row r="5">
          <cell r="C5" t="str">
            <v>ENERO</v>
          </cell>
          <cell r="D5" t="str">
            <v>FEBRERO</v>
          </cell>
          <cell r="E5" t="str">
            <v>MARZO</v>
          </cell>
          <cell r="F5" t="str">
            <v>ABRIL</v>
          </cell>
          <cell r="G5" t="str">
            <v>MAYO</v>
          </cell>
          <cell r="H5" t="str">
            <v>JUNIO</v>
          </cell>
          <cell r="I5" t="str">
            <v>JULIO</v>
          </cell>
          <cell r="J5" t="str">
            <v>AGOSTO</v>
          </cell>
          <cell r="K5" t="str">
            <v>SEPTIEMBRE</v>
          </cell>
          <cell r="L5" t="str">
            <v>OCTUBRE</v>
          </cell>
          <cell r="M5" t="str">
            <v>NOVIEMBRE</v>
          </cell>
          <cell r="N5" t="str">
            <v>DICIEMBRE</v>
          </cell>
          <cell r="O5" t="str">
            <v>TOTAL</v>
          </cell>
          <cell r="AZ5" t="str">
            <v>TELMEX</v>
          </cell>
          <cell r="BC5" t="str">
            <v>ENERO</v>
          </cell>
          <cell r="BD5" t="str">
            <v>FEBRERO</v>
          </cell>
          <cell r="BE5" t="str">
            <v>MARZO</v>
          </cell>
          <cell r="BF5" t="str">
            <v>ABRIL</v>
          </cell>
          <cell r="BG5" t="str">
            <v>MAYO</v>
          </cell>
          <cell r="BH5" t="str">
            <v>JUNIO</v>
          </cell>
          <cell r="BI5" t="str">
            <v>JULIO</v>
          </cell>
          <cell r="BJ5" t="str">
            <v>AGOSTO</v>
          </cell>
          <cell r="BK5" t="str">
            <v>SEPTIEMBRE</v>
          </cell>
          <cell r="BL5" t="str">
            <v>OCTUBRE</v>
          </cell>
          <cell r="BM5" t="str">
            <v>NOVIEMBRE</v>
          </cell>
          <cell r="BN5" t="str">
            <v>DICIEMBRE</v>
          </cell>
          <cell r="BO5" t="str">
            <v>TOTAL</v>
          </cell>
        </row>
        <row r="7">
          <cell r="B7" t="str">
            <v>INTERCONEXION RADIOMOVIL</v>
          </cell>
          <cell r="AZ7" t="str">
            <v>INTERCONEXION RADIOMOVIL</v>
          </cell>
        </row>
        <row r="8">
          <cell r="AZ8" t="str">
            <v xml:space="preserve"> </v>
          </cell>
        </row>
        <row r="9">
          <cell r="B9" t="str">
            <v>RENTA TRONCALES</v>
          </cell>
          <cell r="C9">
            <v>29</v>
          </cell>
          <cell r="D9">
            <v>29</v>
          </cell>
          <cell r="E9">
            <v>29</v>
          </cell>
          <cell r="F9">
            <v>29</v>
          </cell>
          <cell r="G9">
            <v>29</v>
          </cell>
          <cell r="H9">
            <v>29</v>
          </cell>
          <cell r="I9">
            <v>29</v>
          </cell>
          <cell r="J9">
            <v>29</v>
          </cell>
          <cell r="K9">
            <v>29</v>
          </cell>
          <cell r="L9">
            <v>29</v>
          </cell>
          <cell r="O9">
            <v>290</v>
          </cell>
          <cell r="AZ9" t="str">
            <v>RENTA TRONCALES</v>
          </cell>
          <cell r="BC9">
            <v>29.994700000000002</v>
          </cell>
          <cell r="BD9">
            <v>30.014999999999997</v>
          </cell>
          <cell r="BE9">
            <v>29.823599999999999</v>
          </cell>
          <cell r="BF9">
            <v>29.675700000000003</v>
          </cell>
          <cell r="BG9">
            <v>29.606099999999998</v>
          </cell>
          <cell r="BH9">
            <v>29.5365</v>
          </cell>
          <cell r="BI9">
            <v>29.614800000000002</v>
          </cell>
          <cell r="BJ9">
            <v>29.440800000000003</v>
          </cell>
          <cell r="BK9">
            <v>29.168200000000002</v>
          </cell>
          <cell r="BL9">
            <v>29</v>
          </cell>
          <cell r="BM9">
            <v>0</v>
          </cell>
          <cell r="BN9">
            <v>0</v>
          </cell>
          <cell r="BO9">
            <v>295.87539999999996</v>
          </cell>
        </row>
        <row r="10">
          <cell r="B10" t="str">
            <v>SERVICIO MEDIDO</v>
          </cell>
          <cell r="C10">
            <v>25</v>
          </cell>
          <cell r="D10">
            <v>25</v>
          </cell>
          <cell r="E10">
            <v>25</v>
          </cell>
          <cell r="F10">
            <v>25</v>
          </cell>
          <cell r="G10">
            <v>25</v>
          </cell>
          <cell r="H10">
            <v>25</v>
          </cell>
          <cell r="I10">
            <v>25</v>
          </cell>
          <cell r="J10">
            <v>25</v>
          </cell>
          <cell r="K10">
            <v>25</v>
          </cell>
          <cell r="L10">
            <v>25</v>
          </cell>
          <cell r="O10">
            <v>250</v>
          </cell>
          <cell r="AZ10" t="str">
            <v>SERVICIO MEDIDO</v>
          </cell>
          <cell r="BC10">
            <v>25.857500000000002</v>
          </cell>
          <cell r="BD10">
            <v>25.874999999999996</v>
          </cell>
          <cell r="BE10">
            <v>25.71</v>
          </cell>
          <cell r="BF10">
            <v>25.582500000000003</v>
          </cell>
          <cell r="BG10">
            <v>25.522499999999997</v>
          </cell>
          <cell r="BH10">
            <v>25.462499999999999</v>
          </cell>
          <cell r="BI10">
            <v>25.53</v>
          </cell>
          <cell r="BJ10">
            <v>25.380000000000003</v>
          </cell>
          <cell r="BK10">
            <v>25.145</v>
          </cell>
          <cell r="BL10">
            <v>25</v>
          </cell>
          <cell r="BM10">
            <v>0</v>
          </cell>
          <cell r="BN10">
            <v>0</v>
          </cell>
          <cell r="BO10">
            <v>255.06500000000003</v>
          </cell>
        </row>
        <row r="11">
          <cell r="B11" t="str">
            <v>RENTAS DE USUARIOS</v>
          </cell>
          <cell r="C11">
            <v>76</v>
          </cell>
          <cell r="D11">
            <v>76</v>
          </cell>
          <cell r="E11">
            <v>76</v>
          </cell>
          <cell r="F11">
            <v>76</v>
          </cell>
          <cell r="G11">
            <v>76</v>
          </cell>
          <cell r="H11">
            <v>76</v>
          </cell>
          <cell r="I11">
            <v>76</v>
          </cell>
          <cell r="J11">
            <v>76</v>
          </cell>
          <cell r="K11">
            <v>76</v>
          </cell>
          <cell r="L11">
            <v>76</v>
          </cell>
          <cell r="O11">
            <v>760</v>
          </cell>
          <cell r="AZ11" t="str">
            <v>RENTAS DE USUARIOS</v>
          </cell>
          <cell r="BC11">
            <v>78.606799999999993</v>
          </cell>
          <cell r="BD11">
            <v>78.66</v>
          </cell>
          <cell r="BE11">
            <v>78.1584</v>
          </cell>
          <cell r="BF11">
            <v>77.770800000000008</v>
          </cell>
          <cell r="BG11">
            <v>77.588399999999993</v>
          </cell>
          <cell r="BH11">
            <v>77.405999999999992</v>
          </cell>
          <cell r="BI11">
            <v>77.611200000000011</v>
          </cell>
          <cell r="BJ11">
            <v>77.155200000000008</v>
          </cell>
          <cell r="BK11">
            <v>76.440799999999996</v>
          </cell>
          <cell r="BL11">
            <v>76</v>
          </cell>
          <cell r="BM11">
            <v>0</v>
          </cell>
          <cell r="BN11">
            <v>0</v>
          </cell>
          <cell r="BO11">
            <v>775.39760000000001</v>
          </cell>
        </row>
        <row r="12">
          <cell r="B12" t="str">
            <v>CONSUMO LARGA DISTANCIA</v>
          </cell>
          <cell r="C12">
            <v>6</v>
          </cell>
          <cell r="D12">
            <v>6</v>
          </cell>
          <cell r="E12">
            <v>6</v>
          </cell>
          <cell r="F12">
            <v>6</v>
          </cell>
          <cell r="G12">
            <v>6</v>
          </cell>
          <cell r="H12">
            <v>6</v>
          </cell>
          <cell r="I12">
            <v>6</v>
          </cell>
          <cell r="J12">
            <v>6</v>
          </cell>
          <cell r="K12">
            <v>6</v>
          </cell>
          <cell r="L12">
            <v>6</v>
          </cell>
          <cell r="O12">
            <v>60</v>
          </cell>
          <cell r="AZ12" t="str">
            <v>CONSUMO LARGA DISTANCIA</v>
          </cell>
          <cell r="BC12">
            <v>6.2058</v>
          </cell>
          <cell r="BD12">
            <v>6.2099999999999991</v>
          </cell>
          <cell r="BE12">
            <v>6.1703999999999999</v>
          </cell>
          <cell r="BF12">
            <v>6.139800000000001</v>
          </cell>
          <cell r="BG12">
            <v>6.1253999999999991</v>
          </cell>
          <cell r="BH12">
            <v>6.1109999999999998</v>
          </cell>
          <cell r="BI12">
            <v>6.1272000000000002</v>
          </cell>
          <cell r="BJ12">
            <v>6.0912000000000006</v>
          </cell>
          <cell r="BK12">
            <v>6.0348000000000006</v>
          </cell>
          <cell r="BL12">
            <v>6</v>
          </cell>
          <cell r="BM12">
            <v>0</v>
          </cell>
          <cell r="BN12">
            <v>0</v>
          </cell>
          <cell r="BO12">
            <v>61.215599999999995</v>
          </cell>
        </row>
        <row r="14">
          <cell r="B14" t="str">
            <v>TOTAL INTERC. RADIOMOVIL</v>
          </cell>
          <cell r="C14">
            <v>136</v>
          </cell>
          <cell r="D14">
            <v>136</v>
          </cell>
          <cell r="E14">
            <v>136</v>
          </cell>
          <cell r="F14">
            <v>136</v>
          </cell>
          <cell r="G14">
            <v>136</v>
          </cell>
          <cell r="H14">
            <v>136</v>
          </cell>
          <cell r="I14">
            <v>136</v>
          </cell>
          <cell r="J14">
            <v>136</v>
          </cell>
          <cell r="K14">
            <v>136</v>
          </cell>
          <cell r="L14">
            <v>136</v>
          </cell>
          <cell r="O14">
            <v>1360</v>
          </cell>
          <cell r="AZ14" t="str">
            <v>TOTAL INTERC. RADIOMOVIL</v>
          </cell>
          <cell r="BC14">
            <v>140.66480000000001</v>
          </cell>
          <cell r="BD14">
            <v>140.76</v>
          </cell>
          <cell r="BE14">
            <v>139.86240000000001</v>
          </cell>
          <cell r="BF14">
            <v>139.1688</v>
          </cell>
          <cell r="BG14">
            <v>138.8424</v>
          </cell>
          <cell r="BH14">
            <v>138.51599999999996</v>
          </cell>
          <cell r="BI14">
            <v>138.88320000000002</v>
          </cell>
          <cell r="BJ14">
            <v>138.06720000000001</v>
          </cell>
          <cell r="BK14">
            <v>136.78879999999998</v>
          </cell>
          <cell r="BL14">
            <v>136</v>
          </cell>
          <cell r="BM14">
            <v>0</v>
          </cell>
          <cell r="BN14">
            <v>0</v>
          </cell>
          <cell r="BO14">
            <v>1387.5536</v>
          </cell>
        </row>
        <row r="17">
          <cell r="B17" t="str">
            <v>INTERCONEXION CELULAR</v>
          </cell>
          <cell r="AZ17" t="str">
            <v>INTERCONEXION CELULAR</v>
          </cell>
        </row>
        <row r="19">
          <cell r="B19" t="str">
            <v>SITIOS Y ENLACES</v>
          </cell>
          <cell r="C19">
            <v>1317.34</v>
          </cell>
          <cell r="D19">
            <v>1317.34</v>
          </cell>
          <cell r="E19">
            <v>1976</v>
          </cell>
          <cell r="F19">
            <v>2470.1999999999998</v>
          </cell>
          <cell r="G19">
            <v>2470.1999999999998</v>
          </cell>
          <cell r="H19">
            <v>2470.1999999999998</v>
          </cell>
          <cell r="I19">
            <v>2470.1999999999998</v>
          </cell>
          <cell r="J19">
            <v>2470.1999999999998</v>
          </cell>
          <cell r="K19">
            <v>2470.1999999999998</v>
          </cell>
          <cell r="L19">
            <v>-2985.8499999999995</v>
          </cell>
          <cell r="O19">
            <v>16446.030000000002</v>
          </cell>
          <cell r="AZ19" t="str">
            <v>SITIOS Y ENLACES</v>
          </cell>
          <cell r="BC19">
            <v>1362.1731</v>
          </cell>
          <cell r="BD19">
            <v>1363.4468999999999</v>
          </cell>
          <cell r="BE19">
            <v>2032.1184000000001</v>
          </cell>
          <cell r="BF19">
            <v>2527.7556600000003</v>
          </cell>
          <cell r="BG19">
            <v>2521.8271799999998</v>
          </cell>
          <cell r="BH19">
            <v>2515.8986999999997</v>
          </cell>
          <cell r="BI19">
            <v>2522.5682400000001</v>
          </cell>
          <cell r="BJ19">
            <v>2507.7470400000002</v>
          </cell>
          <cell r="BK19">
            <v>2484.5271600000001</v>
          </cell>
          <cell r="BL19">
            <v>-2985.8499999999995</v>
          </cell>
          <cell r="BM19">
            <v>0</v>
          </cell>
          <cell r="BN19">
            <v>0</v>
          </cell>
          <cell r="BO19">
            <v>16852.212380000004</v>
          </cell>
        </row>
        <row r="20">
          <cell r="B20" t="str">
            <v>RENTA DE PUERTOS</v>
          </cell>
          <cell r="C20">
            <v>5234</v>
          </cell>
          <cell r="D20">
            <v>-714.04</v>
          </cell>
          <cell r="E20">
            <v>-3576.1560000000004</v>
          </cell>
          <cell r="F20">
            <v>246.59400000000005</v>
          </cell>
          <cell r="G20">
            <v>-1837.5219999999999</v>
          </cell>
          <cell r="H20">
            <v>367.19</v>
          </cell>
          <cell r="I20">
            <v>0</v>
          </cell>
          <cell r="J20">
            <v>0</v>
          </cell>
          <cell r="K20">
            <v>0</v>
          </cell>
          <cell r="L20">
            <v>0</v>
          </cell>
          <cell r="O20">
            <v>-279.93400000000025</v>
          </cell>
          <cell r="AZ20" t="str">
            <v>RENTAS DE PUERTOS</v>
          </cell>
          <cell r="BC20">
            <v>5412.8714880999996</v>
          </cell>
          <cell r="BD20">
            <v>-739.03140000000008</v>
          </cell>
          <cell r="BE20">
            <v>-3677.7188304000006</v>
          </cell>
          <cell r="BF20">
            <v>252.33964020000008</v>
          </cell>
          <cell r="BG20">
            <v>-1875.9262097999997</v>
          </cell>
          <cell r="BH20">
            <v>373.98301500000002</v>
          </cell>
          <cell r="BI20">
            <v>0</v>
          </cell>
          <cell r="BJ20">
            <v>0</v>
          </cell>
          <cell r="BK20">
            <v>0</v>
          </cell>
          <cell r="BL20">
            <v>0</v>
          </cell>
          <cell r="BM20">
            <v>0</v>
          </cell>
          <cell r="BN20">
            <v>0</v>
          </cell>
          <cell r="BO20">
            <v>-253.48229690000039</v>
          </cell>
        </row>
        <row r="21">
          <cell r="B21" t="str">
            <v>CONSUMO DE TIEMPO AIRE</v>
          </cell>
          <cell r="C21">
            <v>3406</v>
          </cell>
          <cell r="D21">
            <v>32890.716</v>
          </cell>
          <cell r="E21">
            <v>8309.3810000000012</v>
          </cell>
          <cell r="F21">
            <v>15151.188999999998</v>
          </cell>
          <cell r="G21">
            <v>8937.24</v>
          </cell>
          <cell r="H21">
            <v>-6768.2960000000003</v>
          </cell>
          <cell r="I21">
            <v>12023.894999999999</v>
          </cell>
          <cell r="J21">
            <v>12391.377</v>
          </cell>
          <cell r="K21">
            <v>12600.668</v>
          </cell>
          <cell r="L21">
            <v>12181.886999999999</v>
          </cell>
          <cell r="O21">
            <v>111124.05700000002</v>
          </cell>
          <cell r="AZ21" t="str">
            <v>CONSUMO DE TIEMPO AIRE</v>
          </cell>
          <cell r="BC21">
            <v>3522.8258000000001</v>
          </cell>
          <cell r="BD21">
            <v>34041.891059999994</v>
          </cell>
          <cell r="BE21">
            <v>8545.3674203999999</v>
          </cell>
          <cell r="BF21">
            <v>15504.211703700001</v>
          </cell>
          <cell r="BG21">
            <v>9124.0283159999999</v>
          </cell>
          <cell r="BH21">
            <v>-6893.5094760000002</v>
          </cell>
          <cell r="BI21">
            <v>12278.801574000001</v>
          </cell>
          <cell r="BJ21">
            <v>12579.725930400002</v>
          </cell>
          <cell r="BK21">
            <v>12673.751874399999</v>
          </cell>
          <cell r="BL21">
            <v>12181.886999999999</v>
          </cell>
          <cell r="BM21">
            <v>0</v>
          </cell>
          <cell r="BN21">
            <v>0</v>
          </cell>
          <cell r="BO21">
            <v>113558.9812029</v>
          </cell>
        </row>
        <row r="22">
          <cell r="B22" t="str">
            <v>PROVISION TIEMPO AIRE</v>
          </cell>
          <cell r="C22">
            <v>9155</v>
          </cell>
          <cell r="D22">
            <v>-20223</v>
          </cell>
          <cell r="E22">
            <v>5371</v>
          </cell>
          <cell r="F22">
            <v>444</v>
          </cell>
          <cell r="G22">
            <v>8600</v>
          </cell>
          <cell r="H22">
            <v>23943</v>
          </cell>
          <cell r="I22">
            <v>2600</v>
          </cell>
          <cell r="J22">
            <v>260</v>
          </cell>
          <cell r="K22">
            <v>-1830</v>
          </cell>
          <cell r="L22">
            <v>-1920</v>
          </cell>
          <cell r="O22">
            <v>26400</v>
          </cell>
          <cell r="AZ22" t="str">
            <v>PROVISION TIEMPO AIRE</v>
          </cell>
          <cell r="BC22">
            <v>9469.0165000000015</v>
          </cell>
          <cell r="BD22">
            <v>-20930.804999999997</v>
          </cell>
          <cell r="BE22">
            <v>5523.5364</v>
          </cell>
          <cell r="BF22">
            <v>454.34520000000003</v>
          </cell>
          <cell r="BG22">
            <v>8779.74</v>
          </cell>
          <cell r="BH22">
            <v>24385.945500000002</v>
          </cell>
          <cell r="BI22">
            <v>2655.1200000000003</v>
          </cell>
          <cell r="BJ22">
            <v>263.952</v>
          </cell>
          <cell r="BK22">
            <v>-1840.614</v>
          </cell>
          <cell r="BL22">
            <v>-1920</v>
          </cell>
          <cell r="BM22">
            <v>0</v>
          </cell>
          <cell r="BN22">
            <v>0</v>
          </cell>
          <cell r="BO22">
            <v>26840.236600000004</v>
          </cell>
        </row>
        <row r="23">
          <cell r="B23" t="str">
            <v>RENTA DE RED DIGITAL</v>
          </cell>
          <cell r="C23">
            <v>203896</v>
          </cell>
          <cell r="D23">
            <v>222843.23599999998</v>
          </cell>
          <cell r="E23">
            <v>127862.63400000001</v>
          </cell>
          <cell r="F23">
            <v>93557.627000000008</v>
          </cell>
          <cell r="G23">
            <v>153242.33599999998</v>
          </cell>
          <cell r="H23">
            <v>194201.05299999999</v>
          </cell>
          <cell r="I23">
            <v>237029.38799999998</v>
          </cell>
          <cell r="J23">
            <v>227073.35400000002</v>
          </cell>
          <cell r="K23">
            <v>218701.45799999998</v>
          </cell>
          <cell r="L23">
            <v>255827.64400000006</v>
          </cell>
          <cell r="O23">
            <v>1934234.7300000002</v>
          </cell>
          <cell r="AZ23" t="str">
            <v>RENTA DE RED DIGITAL</v>
          </cell>
          <cell r="BC23">
            <v>210890.66709999999</v>
          </cell>
          <cell r="BD23">
            <v>230642.74925999995</v>
          </cell>
          <cell r="BE23">
            <v>131493.93280559999</v>
          </cell>
          <cell r="BF23">
            <v>95737.519709100015</v>
          </cell>
          <cell r="BG23">
            <v>156445.10082239995</v>
          </cell>
          <cell r="BH23">
            <v>197793.77248049996</v>
          </cell>
          <cell r="BI23">
            <v>242054.41102560001</v>
          </cell>
          <cell r="BJ23">
            <v>230524.86898080003</v>
          </cell>
          <cell r="BK23">
            <v>219969.92645639999</v>
          </cell>
          <cell r="BL23">
            <v>255827.64400000006</v>
          </cell>
          <cell r="BM23">
            <v>0</v>
          </cell>
          <cell r="BN23">
            <v>0</v>
          </cell>
          <cell r="BO23">
            <v>1971380.5926403999</v>
          </cell>
        </row>
        <row r="24">
          <cell r="B24" t="str">
            <v>PROVISION RENTA R.D.I.</v>
          </cell>
          <cell r="C24">
            <v>-5538</v>
          </cell>
          <cell r="D24">
            <v>-23252</v>
          </cell>
          <cell r="E24">
            <v>81007.602000000014</v>
          </cell>
          <cell r="F24">
            <v>124712</v>
          </cell>
          <cell r="G24">
            <v>58286</v>
          </cell>
          <cell r="H24">
            <v>8485</v>
          </cell>
          <cell r="I24">
            <v>-26648.267</v>
          </cell>
          <cell r="J24">
            <v>-22804.313000000002</v>
          </cell>
          <cell r="K24">
            <v>-99514.964999999997</v>
          </cell>
          <cell r="L24">
            <v>-129009</v>
          </cell>
          <cell r="O24">
            <v>-34275.94299999997</v>
          </cell>
          <cell r="AZ24" t="str">
            <v>PROVISION RENTA R.D.I.</v>
          </cell>
          <cell r="BC24">
            <v>-5727.9534000000003</v>
          </cell>
          <cell r="BD24">
            <v>-24065.819999999996</v>
          </cell>
          <cell r="BE24">
            <v>83308.217896800008</v>
          </cell>
          <cell r="BF24">
            <v>127617.78960000002</v>
          </cell>
          <cell r="BG24">
            <v>59504.177399999993</v>
          </cell>
          <cell r="BH24">
            <v>8641.9724999999999</v>
          </cell>
          <cell r="BI24">
            <v>-27213.210260400003</v>
          </cell>
          <cell r="BJ24">
            <v>-23150.938557600006</v>
          </cell>
          <cell r="BK24">
            <v>-100092.151797</v>
          </cell>
          <cell r="BL24">
            <v>-129009</v>
          </cell>
          <cell r="BM24">
            <v>0</v>
          </cell>
          <cell r="BN24">
            <v>0</v>
          </cell>
          <cell r="BO24">
            <v>-30186.91661819999</v>
          </cell>
        </row>
        <row r="25">
          <cell r="B25" t="str">
            <v>CONSUMO DE LADA</v>
          </cell>
          <cell r="C25">
            <v>-1160</v>
          </cell>
          <cell r="D25">
            <v>84763.374000000011</v>
          </cell>
          <cell r="E25">
            <v>41815.861000000004</v>
          </cell>
          <cell r="F25">
            <v>107535.77100000001</v>
          </cell>
          <cell r="G25">
            <v>86426.985000000001</v>
          </cell>
          <cell r="H25">
            <v>77120.681000000011</v>
          </cell>
          <cell r="I25">
            <v>86528.423999999999</v>
          </cell>
          <cell r="J25">
            <v>94576.634999999995</v>
          </cell>
          <cell r="K25">
            <v>106856.05500000001</v>
          </cell>
          <cell r="L25">
            <v>84654.118000000002</v>
          </cell>
          <cell r="O25">
            <v>769117.9040000001</v>
          </cell>
          <cell r="AZ25" t="str">
            <v>CONSUMO DE LADA</v>
          </cell>
          <cell r="BC25">
            <v>-1198.7537000000002</v>
          </cell>
          <cell r="BD25">
            <v>87730.092090000006</v>
          </cell>
          <cell r="BE25">
            <v>43003.4314524</v>
          </cell>
          <cell r="BF25">
            <v>110041.35446430002</v>
          </cell>
          <cell r="BG25">
            <v>88233.308986499993</v>
          </cell>
          <cell r="BH25">
            <v>78547.413598500003</v>
          </cell>
          <cell r="BI25">
            <v>88362.826588800002</v>
          </cell>
          <cell r="BJ25">
            <v>96014.199852000005</v>
          </cell>
          <cell r="BK25">
            <v>107475.82011900001</v>
          </cell>
          <cell r="BL25">
            <v>84654.118000000002</v>
          </cell>
          <cell r="BM25">
            <v>0</v>
          </cell>
          <cell r="BN25">
            <v>0</v>
          </cell>
          <cell r="BO25">
            <v>782863.81145150005</v>
          </cell>
        </row>
        <row r="26">
          <cell r="B26" t="str">
            <v>PROVISION LADA</v>
          </cell>
          <cell r="C26">
            <v>56750</v>
          </cell>
          <cell r="D26">
            <v>-17946</v>
          </cell>
          <cell r="E26">
            <v>30271</v>
          </cell>
          <cell r="F26">
            <v>-25270</v>
          </cell>
          <cell r="G26">
            <v>2925</v>
          </cell>
          <cell r="H26">
            <v>9230</v>
          </cell>
          <cell r="I26">
            <v>10550</v>
          </cell>
          <cell r="J26">
            <v>11770</v>
          </cell>
          <cell r="K26">
            <v>-9459.0349999999999</v>
          </cell>
          <cell r="L26">
            <v>-10380</v>
          </cell>
          <cell r="O26">
            <v>58440.964999999997</v>
          </cell>
          <cell r="AZ26" t="str">
            <v>PROVISION LADA</v>
          </cell>
          <cell r="BC26">
            <v>58696.525000000001</v>
          </cell>
          <cell r="BD26">
            <v>-18574.11</v>
          </cell>
          <cell r="BE26">
            <v>31130.696400000001</v>
          </cell>
          <cell r="BF26">
            <v>-25858.791000000005</v>
          </cell>
          <cell r="BG26">
            <v>2986.1324999999997</v>
          </cell>
          <cell r="BH26">
            <v>8687.8050000000003</v>
          </cell>
          <cell r="BI26">
            <v>10773.66</v>
          </cell>
          <cell r="BJ26">
            <v>11948.904</v>
          </cell>
          <cell r="BK26">
            <v>-9513.897402999999</v>
          </cell>
          <cell r="BL26">
            <v>-10380</v>
          </cell>
          <cell r="BM26">
            <v>0</v>
          </cell>
          <cell r="BO26">
            <v>59896.924496999985</v>
          </cell>
        </row>
        <row r="27">
          <cell r="B27" t="str">
            <v>RENTA DE ENLACES</v>
          </cell>
          <cell r="C27">
            <v>876</v>
          </cell>
          <cell r="D27">
            <v>1064.0530000000001</v>
          </cell>
          <cell r="E27">
            <v>890.70300000000009</v>
          </cell>
          <cell r="F27">
            <v>1462.616</v>
          </cell>
          <cell r="G27">
            <v>965.31600000000003</v>
          </cell>
          <cell r="H27">
            <v>944.41300000000001</v>
          </cell>
          <cell r="I27">
            <v>1176.2630000000001</v>
          </cell>
          <cell r="J27">
            <v>805.98699999999997</v>
          </cell>
          <cell r="K27">
            <v>908.61699999999996</v>
          </cell>
          <cell r="L27">
            <v>1018.028</v>
          </cell>
          <cell r="O27">
            <v>10111.996000000001</v>
          </cell>
          <cell r="AZ27" t="str">
            <v>RENTA DE ENLACES</v>
          </cell>
          <cell r="BC27">
            <v>906.01473669999996</v>
          </cell>
          <cell r="BD27">
            <v>1101.2948549999999</v>
          </cell>
          <cell r="BE27">
            <v>915.99896519999993</v>
          </cell>
          <cell r="BF27">
            <v>1496.6949528000002</v>
          </cell>
          <cell r="BG27">
            <v>985.49110439999993</v>
          </cell>
          <cell r="BH27">
            <v>961.88464049999982</v>
          </cell>
          <cell r="BI27">
            <v>1201.1997756000001</v>
          </cell>
          <cell r="BJ27">
            <v>818.23800240000014</v>
          </cell>
          <cell r="BK27">
            <v>913.88697860000002</v>
          </cell>
          <cell r="BL27">
            <v>1018.028</v>
          </cell>
          <cell r="BM27">
            <v>0</v>
          </cell>
          <cell r="BN27">
            <v>0</v>
          </cell>
          <cell r="BO27">
            <v>10318.7320112</v>
          </cell>
        </row>
        <row r="28">
          <cell r="B28" t="str">
            <v>RENTA KBS</v>
          </cell>
          <cell r="O28">
            <v>0</v>
          </cell>
          <cell r="BO28">
            <v>0</v>
          </cell>
        </row>
        <row r="29">
          <cell r="B29" t="str">
            <v>CARGO INICIAL ACCESO RDI</v>
          </cell>
          <cell r="C29">
            <v>0</v>
          </cell>
          <cell r="D29">
            <v>0</v>
          </cell>
          <cell r="E29">
            <v>0</v>
          </cell>
          <cell r="F29">
            <v>14085.153999999999</v>
          </cell>
          <cell r="G29">
            <v>-9169.8639999999996</v>
          </cell>
          <cell r="H29">
            <v>-4915.29</v>
          </cell>
          <cell r="I29">
            <v>0</v>
          </cell>
          <cell r="J29">
            <v>0</v>
          </cell>
          <cell r="K29">
            <v>0</v>
          </cell>
          <cell r="L29">
            <v>0</v>
          </cell>
          <cell r="O29">
            <v>-9.0949470177292824E-13</v>
          </cell>
          <cell r="AZ29" t="str">
            <v>CARGO INICIAL ACCESO RDI</v>
          </cell>
          <cell r="BC29">
            <v>0</v>
          </cell>
          <cell r="BD29">
            <v>0</v>
          </cell>
          <cell r="BE29">
            <v>0</v>
          </cell>
          <cell r="BF29">
            <v>14413.3380882</v>
          </cell>
          <cell r="BG29">
            <v>-9361.5141575999987</v>
          </cell>
          <cell r="BH29">
            <v>-5006.2228649999997</v>
          </cell>
          <cell r="BI29">
            <v>0</v>
          </cell>
          <cell r="BJ29">
            <v>0</v>
          </cell>
          <cell r="BK29">
            <v>0</v>
          </cell>
          <cell r="BL29">
            <v>0</v>
          </cell>
          <cell r="BM29">
            <v>0</v>
          </cell>
          <cell r="BN29">
            <v>0</v>
          </cell>
          <cell r="BO29">
            <v>45.601065600001675</v>
          </cell>
        </row>
        <row r="30">
          <cell r="B30" t="str">
            <v>PROVISION CARGO INICIAL ACCESO RDI</v>
          </cell>
          <cell r="C30">
            <v>0</v>
          </cell>
          <cell r="D30">
            <v>0</v>
          </cell>
          <cell r="E30">
            <v>0</v>
          </cell>
          <cell r="F30">
            <v>-14086</v>
          </cell>
          <cell r="G30">
            <v>9170</v>
          </cell>
          <cell r="H30">
            <v>4916</v>
          </cell>
          <cell r="I30">
            <v>0</v>
          </cell>
          <cell r="J30">
            <v>0</v>
          </cell>
          <cell r="K30">
            <v>0</v>
          </cell>
          <cell r="L30">
            <v>0</v>
          </cell>
          <cell r="O30">
            <v>0</v>
          </cell>
          <cell r="AZ30" t="str">
            <v>PROVISION CARGO INICIAL ACCESO RDI</v>
          </cell>
          <cell r="BC30">
            <v>0</v>
          </cell>
          <cell r="BD30">
            <v>0</v>
          </cell>
          <cell r="BE30">
            <v>0</v>
          </cell>
          <cell r="BF30">
            <v>-14414.203800000001</v>
          </cell>
          <cell r="BG30">
            <v>9361.6529999999984</v>
          </cell>
          <cell r="BH30">
            <v>5006.9459999999999</v>
          </cell>
          <cell r="BI30">
            <v>0</v>
          </cell>
          <cell r="BJ30">
            <v>0</v>
          </cell>
          <cell r="BK30">
            <v>0</v>
          </cell>
          <cell r="BL30">
            <v>0</v>
          </cell>
          <cell r="BO30">
            <v>-45.604800000002797</v>
          </cell>
        </row>
        <row r="31">
          <cell r="B31" t="str">
            <v>TRANSITO CPP</v>
          </cell>
          <cell r="C31">
            <v>2168</v>
          </cell>
          <cell r="D31">
            <v>1163.5889999999999</v>
          </cell>
          <cell r="E31">
            <v>1252.0759999999998</v>
          </cell>
          <cell r="F31">
            <v>1224.587</v>
          </cell>
          <cell r="G31">
            <v>1580.5430000000001</v>
          </cell>
          <cell r="H31">
            <v>1005.78</v>
          </cell>
          <cell r="I31">
            <v>1317.4349999999999</v>
          </cell>
          <cell r="J31">
            <v>656.44200000000001</v>
          </cell>
          <cell r="K31">
            <v>642.13700000000006</v>
          </cell>
          <cell r="L31">
            <v>670.14600000000007</v>
          </cell>
          <cell r="O31">
            <v>11680.735000000002</v>
          </cell>
          <cell r="AZ31" t="str">
            <v>TRANSITO CPP</v>
          </cell>
          <cell r="BC31">
            <v>2242.3624</v>
          </cell>
          <cell r="BD31">
            <v>1204.314615</v>
          </cell>
          <cell r="BE31">
            <v>1287.6349584000002</v>
          </cell>
          <cell r="BF31">
            <v>1253.1198770999999</v>
          </cell>
          <cell r="BG31">
            <v>1613.5763486999999</v>
          </cell>
          <cell r="BH31">
            <v>1024.3869299999999</v>
          </cell>
          <cell r="BI31">
            <v>1345.3646220000003</v>
          </cell>
          <cell r="BJ31">
            <v>666.41991840000003</v>
          </cell>
          <cell r="BK31">
            <v>645.86139460000004</v>
          </cell>
          <cell r="BL31">
            <v>670.14600000000007</v>
          </cell>
          <cell r="BM31">
            <v>0</v>
          </cell>
          <cell r="BN31">
            <v>0</v>
          </cell>
          <cell r="BO31">
            <v>11953.187064200003</v>
          </cell>
        </row>
        <row r="33">
          <cell r="B33" t="str">
            <v>ROAMING INTERNACIONAL *</v>
          </cell>
          <cell r="C33">
            <v>2421</v>
          </cell>
          <cell r="D33">
            <v>2926.4969999999998</v>
          </cell>
          <cell r="E33">
            <v>3181</v>
          </cell>
          <cell r="F33">
            <v>3127</v>
          </cell>
          <cell r="G33">
            <v>2718.5</v>
          </cell>
          <cell r="H33">
            <v>3308.0360000000005</v>
          </cell>
          <cell r="I33">
            <v>3091.3579999999997</v>
          </cell>
          <cell r="J33">
            <v>3274</v>
          </cell>
          <cell r="K33">
            <v>3374.1979999999999</v>
          </cell>
          <cell r="L33">
            <v>934.13100000000009</v>
          </cell>
          <cell r="O33">
            <v>28355.72</v>
          </cell>
          <cell r="AZ33" t="str">
            <v>ROAMING</v>
          </cell>
          <cell r="BC33">
            <v>2504.0403000000001</v>
          </cell>
          <cell r="BD33">
            <v>3028.9243949999995</v>
          </cell>
          <cell r="BE33">
            <v>3271.3404</v>
          </cell>
          <cell r="BF33">
            <v>3199.8591000000001</v>
          </cell>
          <cell r="BG33">
            <v>2775.3166499999998</v>
          </cell>
          <cell r="BH33">
            <v>3369.2346660000003</v>
          </cell>
          <cell r="BI33">
            <v>3156.8947896</v>
          </cell>
          <cell r="BJ33">
            <v>3323.7648000000004</v>
          </cell>
          <cell r="BK33">
            <v>3393.7683483999999</v>
          </cell>
          <cell r="BL33">
            <v>934.13100000000009</v>
          </cell>
          <cell r="BM33">
            <v>0</v>
          </cell>
          <cell r="BN33">
            <v>0</v>
          </cell>
          <cell r="BO33">
            <v>28957.274449</v>
          </cell>
        </row>
        <row r="35">
          <cell r="AZ35" t="str">
            <v>TOTAL INTERC. CELULAR</v>
          </cell>
          <cell r="BC35">
            <v>285575.74902479997</v>
          </cell>
          <cell r="BD35">
            <v>291774.02237999992</v>
          </cell>
          <cell r="BE35">
            <v>303563.21586839994</v>
          </cell>
          <cell r="BF35">
            <v>329025.47409540002</v>
          </cell>
          <cell r="BG35">
            <v>328317.59529059991</v>
          </cell>
          <cell r="BH35">
            <v>316040.2760234999</v>
          </cell>
          <cell r="BI35">
            <v>333980.74156559998</v>
          </cell>
          <cell r="BJ35">
            <v>332173.11716639996</v>
          </cell>
          <cell r="BK35">
            <v>232717.11078300001</v>
          </cell>
          <cell r="BL35">
            <v>210056.97300000006</v>
          </cell>
          <cell r="BM35">
            <v>0</v>
          </cell>
          <cell r="BN35">
            <v>0</v>
          </cell>
          <cell r="BO35">
            <v>2963224.2751976997</v>
          </cell>
        </row>
        <row r="41">
          <cell r="N41" t="str">
            <v xml:space="preserve"> </v>
          </cell>
        </row>
        <row r="42">
          <cell r="N42" t="str">
            <v xml:space="preserve"> </v>
          </cell>
        </row>
        <row r="43">
          <cell r="B43" t="str">
            <v>RADIOMOVIL DIPSA, S.A. DE C.V.</v>
          </cell>
          <cell r="N43" t="str">
            <v xml:space="preserve"> </v>
          </cell>
          <cell r="AZ43" t="str">
            <v>RADIOMOVIL DIPSA, S.A. DE C.V.</v>
          </cell>
        </row>
        <row r="44">
          <cell r="B44" t="str">
            <v xml:space="preserve">INTERCONEXIONES CON TELMEX </v>
          </cell>
          <cell r="L44" t="str">
            <v>HISTORICO</v>
          </cell>
          <cell r="N44" t="str">
            <v xml:space="preserve"> </v>
          </cell>
          <cell r="AZ44" t="str">
            <v>INTERCONEXIONES CON TELMEX</v>
          </cell>
          <cell r="BF44" t="str">
            <v>ACTUALIZADO</v>
          </cell>
        </row>
        <row r="45">
          <cell r="B45">
            <v>2001</v>
          </cell>
          <cell r="AZ45" t="str">
            <v>2000</v>
          </cell>
        </row>
        <row r="47">
          <cell r="B47" t="str">
            <v>TELMEX</v>
          </cell>
          <cell r="C47" t="str">
            <v>ENERO</v>
          </cell>
          <cell r="D47" t="str">
            <v>FEBRERO</v>
          </cell>
          <cell r="E47" t="str">
            <v>MARZO</v>
          </cell>
          <cell r="F47" t="str">
            <v>ABRIL</v>
          </cell>
          <cell r="G47" t="str">
            <v>MAYO</v>
          </cell>
          <cell r="H47" t="str">
            <v>JUNIO</v>
          </cell>
          <cell r="I47" t="str">
            <v>JULIO</v>
          </cell>
          <cell r="J47" t="str">
            <v>AGOSTO</v>
          </cell>
          <cell r="K47" t="str">
            <v>SEPTIEMBRE</v>
          </cell>
          <cell r="L47" t="str">
            <v>OCTUBRE</v>
          </cell>
          <cell r="M47" t="str">
            <v>NOVIEMBRE</v>
          </cell>
          <cell r="N47" t="str">
            <v>DICIEMBRE</v>
          </cell>
          <cell r="O47" t="str">
            <v>TOTAL</v>
          </cell>
          <cell r="AZ47" t="str">
            <v>TELMEX</v>
          </cell>
          <cell r="BC47" t="str">
            <v>ENERO</v>
          </cell>
          <cell r="BD47" t="str">
            <v>FEBRERO</v>
          </cell>
          <cell r="BE47" t="str">
            <v>MARZO</v>
          </cell>
          <cell r="BF47" t="str">
            <v>ABRIL</v>
          </cell>
          <cell r="BG47" t="str">
            <v>MAYO</v>
          </cell>
          <cell r="BH47" t="str">
            <v>JUNIO</v>
          </cell>
          <cell r="BI47" t="str">
            <v>JULIO</v>
          </cell>
          <cell r="BJ47" t="str">
            <v>AGOSTO</v>
          </cell>
          <cell r="BK47" t="str">
            <v>SEPTIEMBRE</v>
          </cell>
          <cell r="BL47" t="str">
            <v>OCTUBRE</v>
          </cell>
          <cell r="BM47" t="str">
            <v>NOVIEMBRE</v>
          </cell>
          <cell r="BN47" t="str">
            <v>DICIEMBRE</v>
          </cell>
          <cell r="BO47" t="str">
            <v>TOTAL</v>
          </cell>
        </row>
        <row r="49">
          <cell r="B49" t="str">
            <v>INTERCONEXION RADIOMOVIL</v>
          </cell>
          <cell r="AZ49" t="str">
            <v>INTERCONEXION RADIOMOVIL</v>
          </cell>
        </row>
        <row r="51">
          <cell r="B51" t="str">
            <v>RENTA TRONCALES</v>
          </cell>
          <cell r="C51">
            <v>29</v>
          </cell>
          <cell r="D51">
            <v>29</v>
          </cell>
          <cell r="E51">
            <v>29</v>
          </cell>
          <cell r="F51">
            <v>29</v>
          </cell>
          <cell r="G51">
            <v>29</v>
          </cell>
          <cell r="H51">
            <v>29</v>
          </cell>
          <cell r="I51">
            <v>29</v>
          </cell>
          <cell r="J51">
            <v>29</v>
          </cell>
          <cell r="K51">
            <v>29</v>
          </cell>
          <cell r="L51">
            <v>29</v>
          </cell>
          <cell r="O51">
            <v>290</v>
          </cell>
          <cell r="AZ51" t="str">
            <v>RENTA TRONCALES</v>
          </cell>
          <cell r="BC51">
            <v>29.994700000000002</v>
          </cell>
          <cell r="BD51">
            <v>30.014999999999997</v>
          </cell>
          <cell r="BE51">
            <v>29.823599999999999</v>
          </cell>
          <cell r="BF51">
            <v>29.675700000000003</v>
          </cell>
          <cell r="BG51">
            <v>29.606099999999998</v>
          </cell>
          <cell r="BH51">
            <v>29.5365</v>
          </cell>
          <cell r="BI51">
            <v>29.614800000000002</v>
          </cell>
          <cell r="BJ51">
            <v>29.440800000000003</v>
          </cell>
          <cell r="BK51">
            <v>29.168200000000002</v>
          </cell>
          <cell r="BL51">
            <v>29</v>
          </cell>
          <cell r="BM51">
            <v>0</v>
          </cell>
          <cell r="BN51">
            <v>0</v>
          </cell>
          <cell r="BO51">
            <v>295.87539999999996</v>
          </cell>
        </row>
        <row r="52">
          <cell r="B52" t="str">
            <v>SERVICIO MEDIDO</v>
          </cell>
          <cell r="C52">
            <v>25</v>
          </cell>
          <cell r="D52">
            <v>25</v>
          </cell>
          <cell r="E52">
            <v>25</v>
          </cell>
          <cell r="F52">
            <v>25</v>
          </cell>
          <cell r="G52">
            <v>25</v>
          </cell>
          <cell r="H52">
            <v>25</v>
          </cell>
          <cell r="I52">
            <v>25</v>
          </cell>
          <cell r="J52">
            <v>25</v>
          </cell>
          <cell r="K52">
            <v>25</v>
          </cell>
          <cell r="L52">
            <v>25</v>
          </cell>
          <cell r="O52">
            <v>250</v>
          </cell>
          <cell r="AZ52" t="str">
            <v>SERVICIO MEDIDO</v>
          </cell>
          <cell r="BC52">
            <v>25.857500000000002</v>
          </cell>
          <cell r="BD52">
            <v>25.874999999999996</v>
          </cell>
          <cell r="BE52">
            <v>25.71</v>
          </cell>
          <cell r="BF52">
            <v>25.582500000000003</v>
          </cell>
          <cell r="BG52">
            <v>25.522499999999997</v>
          </cell>
          <cell r="BH52">
            <v>25.462499999999999</v>
          </cell>
          <cell r="BI52">
            <v>25.53</v>
          </cell>
          <cell r="BJ52">
            <v>25.380000000000003</v>
          </cell>
          <cell r="BK52">
            <v>25.145</v>
          </cell>
          <cell r="BL52">
            <v>25</v>
          </cell>
          <cell r="BM52">
            <v>0</v>
          </cell>
          <cell r="BN52">
            <v>0</v>
          </cell>
          <cell r="BO52">
            <v>255.06500000000003</v>
          </cell>
        </row>
        <row r="53">
          <cell r="B53" t="str">
            <v>RENTAS DE USUARIOS</v>
          </cell>
          <cell r="C53">
            <v>76</v>
          </cell>
          <cell r="D53">
            <v>76</v>
          </cell>
          <cell r="E53">
            <v>76</v>
          </cell>
          <cell r="F53">
            <v>76</v>
          </cell>
          <cell r="G53">
            <v>76</v>
          </cell>
          <cell r="H53">
            <v>76</v>
          </cell>
          <cell r="I53">
            <v>76</v>
          </cell>
          <cell r="J53">
            <v>76</v>
          </cell>
          <cell r="K53">
            <v>76</v>
          </cell>
          <cell r="L53">
            <v>76</v>
          </cell>
          <cell r="O53">
            <v>760</v>
          </cell>
          <cell r="AZ53" t="str">
            <v>RENTAS DE USUARIOS</v>
          </cell>
          <cell r="BC53">
            <v>78.606799999999993</v>
          </cell>
          <cell r="BD53">
            <v>78.66</v>
          </cell>
          <cell r="BE53">
            <v>78.1584</v>
          </cell>
          <cell r="BF53">
            <v>77.770800000000008</v>
          </cell>
          <cell r="BG53">
            <v>77.588399999999993</v>
          </cell>
          <cell r="BH53">
            <v>77.405999999999992</v>
          </cell>
          <cell r="BI53">
            <v>77.611200000000011</v>
          </cell>
          <cell r="BJ53">
            <v>77.155200000000008</v>
          </cell>
          <cell r="BK53">
            <v>76.440799999999996</v>
          </cell>
          <cell r="BL53">
            <v>76</v>
          </cell>
          <cell r="BM53">
            <v>0</v>
          </cell>
          <cell r="BN53">
            <v>0</v>
          </cell>
          <cell r="BO53">
            <v>775.39760000000001</v>
          </cell>
        </row>
        <row r="54">
          <cell r="B54" t="str">
            <v>CONSUMO LARGA DISTANCIA</v>
          </cell>
          <cell r="C54">
            <v>6</v>
          </cell>
          <cell r="D54">
            <v>6</v>
          </cell>
          <cell r="E54">
            <v>6</v>
          </cell>
          <cell r="F54">
            <v>6</v>
          </cell>
          <cell r="G54">
            <v>6</v>
          </cell>
          <cell r="H54">
            <v>6</v>
          </cell>
          <cell r="I54">
            <v>6</v>
          </cell>
          <cell r="J54">
            <v>6</v>
          </cell>
          <cell r="K54">
            <v>6</v>
          </cell>
          <cell r="L54">
            <v>6</v>
          </cell>
          <cell r="O54">
            <v>60</v>
          </cell>
          <cell r="AZ54" t="str">
            <v>CONSUMO LARGA DISTANCIA</v>
          </cell>
          <cell r="BC54">
            <v>6.2058</v>
          </cell>
          <cell r="BD54">
            <v>6.2099999999999991</v>
          </cell>
          <cell r="BE54">
            <v>6.1703999999999999</v>
          </cell>
          <cell r="BF54">
            <v>6.139800000000001</v>
          </cell>
          <cell r="BG54">
            <v>6.1253999999999991</v>
          </cell>
          <cell r="BH54">
            <v>6.1109999999999998</v>
          </cell>
          <cell r="BI54">
            <v>6.1272000000000002</v>
          </cell>
          <cell r="BJ54">
            <v>6.0912000000000006</v>
          </cell>
          <cell r="BK54">
            <v>6.0348000000000006</v>
          </cell>
          <cell r="BL54">
            <v>6</v>
          </cell>
          <cell r="BM54">
            <v>0</v>
          </cell>
          <cell r="BN54">
            <v>0</v>
          </cell>
          <cell r="BO54">
            <v>61.215599999999995</v>
          </cell>
        </row>
        <row r="56">
          <cell r="B56" t="str">
            <v>TOTAL INTERC. RADIOMOVIL</v>
          </cell>
          <cell r="C56">
            <v>136</v>
          </cell>
          <cell r="D56">
            <v>136</v>
          </cell>
          <cell r="E56">
            <v>136</v>
          </cell>
          <cell r="F56">
            <v>136</v>
          </cell>
          <cell r="G56">
            <v>136</v>
          </cell>
          <cell r="H56">
            <v>136</v>
          </cell>
          <cell r="I56">
            <v>136</v>
          </cell>
          <cell r="J56">
            <v>136</v>
          </cell>
          <cell r="K56">
            <v>136</v>
          </cell>
          <cell r="L56">
            <v>136</v>
          </cell>
          <cell r="O56">
            <v>1360</v>
          </cell>
          <cell r="AZ56" t="str">
            <v>TOTAL INTERC. RADIOMOVIL</v>
          </cell>
          <cell r="BC56">
            <v>140.66480000000001</v>
          </cell>
          <cell r="BD56">
            <v>140.76</v>
          </cell>
          <cell r="BE56">
            <v>139.86240000000001</v>
          </cell>
          <cell r="BF56">
            <v>139.1688</v>
          </cell>
          <cell r="BG56">
            <v>138.8424</v>
          </cell>
          <cell r="BH56">
            <v>138.51599999999996</v>
          </cell>
          <cell r="BI56">
            <v>138.88320000000002</v>
          </cell>
          <cell r="BJ56">
            <v>138.06720000000001</v>
          </cell>
          <cell r="BK56">
            <v>136.78879999999998</v>
          </cell>
          <cell r="BL56">
            <v>136</v>
          </cell>
          <cell r="BM56">
            <v>0</v>
          </cell>
          <cell r="BN56">
            <v>0</v>
          </cell>
          <cell r="BO56">
            <v>1387.5536</v>
          </cell>
        </row>
        <row r="59">
          <cell r="B59" t="str">
            <v>INTERCONEXION CELULAR</v>
          </cell>
          <cell r="AZ59" t="str">
            <v>INTERCONEXION CELULAR</v>
          </cell>
        </row>
        <row r="61">
          <cell r="B61" t="str">
            <v>SITIOS Y ENLACES</v>
          </cell>
          <cell r="C61">
            <v>1317</v>
          </cell>
          <cell r="D61">
            <v>1317.34</v>
          </cell>
          <cell r="E61">
            <v>1976</v>
          </cell>
          <cell r="F61">
            <v>2470.1999999999998</v>
          </cell>
          <cell r="G61">
            <v>2470.1999999999998</v>
          </cell>
          <cell r="H61">
            <v>2470.1999999999998</v>
          </cell>
          <cell r="I61">
            <v>2470.1999999999998</v>
          </cell>
          <cell r="J61">
            <v>2470.1999999999998</v>
          </cell>
          <cell r="K61">
            <v>2470.1999999999998</v>
          </cell>
          <cell r="L61">
            <v>-2985.8499999999995</v>
          </cell>
          <cell r="O61">
            <v>16445.690000000002</v>
          </cell>
          <cell r="AZ61" t="str">
            <v>SITIOS Y ENLACES</v>
          </cell>
          <cell r="BC61">
            <v>1362.1731</v>
          </cell>
          <cell r="BD61">
            <v>1363.4468999999999</v>
          </cell>
          <cell r="BE61">
            <v>2032.1184000000001</v>
          </cell>
          <cell r="BF61">
            <v>2527.7556600000003</v>
          </cell>
          <cell r="BG61">
            <v>2521.8271799999998</v>
          </cell>
          <cell r="BH61">
            <v>2515.8986999999997</v>
          </cell>
          <cell r="BI61">
            <v>2522.5682400000001</v>
          </cell>
          <cell r="BJ61">
            <v>2507.7470400000002</v>
          </cell>
          <cell r="BK61">
            <v>2484.5271600000001</v>
          </cell>
          <cell r="BL61">
            <v>-2985.8499999999995</v>
          </cell>
          <cell r="BM61">
            <v>0</v>
          </cell>
          <cell r="BN61">
            <v>0</v>
          </cell>
          <cell r="BO61">
            <v>16852.212380000004</v>
          </cell>
        </row>
        <row r="62">
          <cell r="B62" t="str">
            <v>RENTAS DE PUERTOS</v>
          </cell>
          <cell r="C62">
            <v>4866</v>
          </cell>
          <cell r="D62">
            <v>-1081.4070000000002</v>
          </cell>
          <cell r="E62">
            <v>-3943.5230000000006</v>
          </cell>
          <cell r="F62">
            <v>-120.77299999999998</v>
          </cell>
          <cell r="G62">
            <v>-0.68500000000000005</v>
          </cell>
          <cell r="H62">
            <v>-0.17699999999999994</v>
          </cell>
          <cell r="I62">
            <v>0</v>
          </cell>
          <cell r="J62">
            <v>0</v>
          </cell>
          <cell r="K62">
            <v>0</v>
          </cell>
          <cell r="L62">
            <v>0</v>
          </cell>
          <cell r="O62">
            <v>-280.56500000000074</v>
          </cell>
          <cell r="AZ62" t="str">
            <v>RENTAS DE PUERTOS</v>
          </cell>
          <cell r="BC62">
            <v>5032.9038</v>
          </cell>
          <cell r="BD62">
            <v>-1119.256245</v>
          </cell>
          <cell r="BE62">
            <v>-4055.5190532000006</v>
          </cell>
          <cell r="BF62">
            <v>-123.5870109</v>
          </cell>
          <cell r="BG62">
            <v>-0.69931650000000001</v>
          </cell>
          <cell r="BH62">
            <v>-0.18027449999999992</v>
          </cell>
          <cell r="BI62">
            <v>0</v>
          </cell>
          <cell r="BJ62">
            <v>0</v>
          </cell>
          <cell r="BK62">
            <v>0</v>
          </cell>
          <cell r="BL62">
            <v>0</v>
          </cell>
          <cell r="BM62">
            <v>0</v>
          </cell>
          <cell r="BN62">
            <v>0</v>
          </cell>
          <cell r="BO62">
            <v>-266.33810010000059</v>
          </cell>
        </row>
        <row r="63">
          <cell r="B63" t="str">
            <v>CONSUMO DE TIEMPO AIRE</v>
          </cell>
          <cell r="C63">
            <v>1036</v>
          </cell>
          <cell r="D63">
            <v>30654.167999999998</v>
          </cell>
          <cell r="E63">
            <v>8933.24</v>
          </cell>
          <cell r="F63">
            <v>14390.254999999999</v>
          </cell>
          <cell r="G63">
            <v>8134.9030000000002</v>
          </cell>
          <cell r="H63">
            <v>-7624.5730000000003</v>
          </cell>
          <cell r="I63">
            <v>11225.19</v>
          </cell>
          <cell r="J63">
            <v>11510.805</v>
          </cell>
          <cell r="K63">
            <v>11786.114</v>
          </cell>
          <cell r="L63">
            <v>11396.248</v>
          </cell>
          <cell r="O63">
            <v>101442.34999999998</v>
          </cell>
          <cell r="AZ63" t="str">
            <v>CONSUMO DE TIEMPO AIRE</v>
          </cell>
          <cell r="BC63">
            <v>1071.5347999999999</v>
          </cell>
          <cell r="BD63">
            <v>31727.063879999994</v>
          </cell>
          <cell r="BE63">
            <v>9186.9440159999995</v>
          </cell>
          <cell r="BF63">
            <v>14725.547941500001</v>
          </cell>
          <cell r="BG63">
            <v>8304.9224727000001</v>
          </cell>
          <cell r="BH63">
            <v>-7765.6276005</v>
          </cell>
          <cell r="BI63">
            <v>11463.164028000001</v>
          </cell>
          <cell r="BJ63">
            <v>11685.769236000002</v>
          </cell>
          <cell r="BK63">
            <v>11854.473461199999</v>
          </cell>
          <cell r="BL63">
            <v>11396.248</v>
          </cell>
          <cell r="BM63">
            <v>0</v>
          </cell>
          <cell r="BN63">
            <v>0</v>
          </cell>
          <cell r="BO63">
            <v>103650.04023490002</v>
          </cell>
        </row>
        <row r="64">
          <cell r="B64" t="str">
            <v>PROVISION TIEMPO AIRE</v>
          </cell>
          <cell r="C64">
            <v>10836</v>
          </cell>
          <cell r="D64">
            <v>-18786</v>
          </cell>
          <cell r="E64">
            <v>3834</v>
          </cell>
          <cell r="F64">
            <v>144</v>
          </cell>
          <cell r="G64">
            <v>8370</v>
          </cell>
          <cell r="H64">
            <v>23892</v>
          </cell>
          <cell r="I64">
            <v>2650</v>
          </cell>
          <cell r="J64">
            <v>410</v>
          </cell>
          <cell r="K64">
            <v>-1630</v>
          </cell>
          <cell r="L64">
            <v>-1720</v>
          </cell>
          <cell r="O64">
            <v>28000</v>
          </cell>
          <cell r="AZ64" t="str">
            <v>PROVISION TIEMPO AIRE</v>
          </cell>
          <cell r="BC64">
            <v>11207.674800000001</v>
          </cell>
          <cell r="BD64">
            <v>-19443.509999999998</v>
          </cell>
          <cell r="BE64">
            <v>3942.8856000000001</v>
          </cell>
          <cell r="BF64">
            <v>147.35520000000002</v>
          </cell>
          <cell r="BG64">
            <v>8544.9329999999991</v>
          </cell>
          <cell r="BH64">
            <v>24334.002</v>
          </cell>
          <cell r="BI64">
            <v>2706.1800000000003</v>
          </cell>
          <cell r="BJ64">
            <v>416.23200000000003</v>
          </cell>
          <cell r="BK64">
            <v>-1639.454</v>
          </cell>
          <cell r="BL64">
            <v>-1720</v>
          </cell>
          <cell r="BM64">
            <v>0</v>
          </cell>
          <cell r="BN64">
            <v>0</v>
          </cell>
          <cell r="BO64">
            <v>28496.298600000002</v>
          </cell>
        </row>
        <row r="65">
          <cell r="B65" t="str">
            <v>RENTA DE RED DIGITAL</v>
          </cell>
          <cell r="C65">
            <v>198714</v>
          </cell>
          <cell r="D65">
            <v>217613.84899999999</v>
          </cell>
          <cell r="E65">
            <v>122318.58600000001</v>
          </cell>
          <cell r="F65">
            <v>88112.458000000013</v>
          </cell>
          <cell r="G65">
            <v>147563.21899999998</v>
          </cell>
          <cell r="H65">
            <v>188736.79299999998</v>
          </cell>
          <cell r="I65">
            <v>231306.79199999999</v>
          </cell>
          <cell r="J65">
            <v>221419.20300000001</v>
          </cell>
          <cell r="K65">
            <v>212438.995</v>
          </cell>
          <cell r="L65">
            <v>249435.34900000005</v>
          </cell>
          <cell r="O65">
            <v>1877659.2439999999</v>
          </cell>
          <cell r="AZ65" t="str">
            <v>RENTA DE RED DIGITAL</v>
          </cell>
          <cell r="BC65">
            <v>205529.89019999999</v>
          </cell>
          <cell r="BD65">
            <v>225230.33371499996</v>
          </cell>
          <cell r="BE65">
            <v>125792.4338424</v>
          </cell>
          <cell r="BF65">
            <v>90165.478271400018</v>
          </cell>
          <cell r="BG65">
            <v>150647.29027709996</v>
          </cell>
          <cell r="BH65">
            <v>192228.42367049996</v>
          </cell>
          <cell r="BI65">
            <v>236210.4959904</v>
          </cell>
          <cell r="BJ65">
            <v>224784.77488560003</v>
          </cell>
          <cell r="BK65">
            <v>213671.141171</v>
          </cell>
          <cell r="BL65">
            <v>249435.34900000005</v>
          </cell>
          <cell r="BM65">
            <v>0</v>
          </cell>
          <cell r="BN65">
            <v>0</v>
          </cell>
          <cell r="BO65">
            <v>1913695.6110234</v>
          </cell>
        </row>
        <row r="66">
          <cell r="B66" t="str">
            <v>PROVISION RENTA R.D.I.</v>
          </cell>
          <cell r="C66">
            <v>-5548</v>
          </cell>
          <cell r="D66">
            <v>-23642</v>
          </cell>
          <cell r="E66">
            <v>80607.602000000014</v>
          </cell>
          <cell r="F66">
            <v>124612</v>
          </cell>
          <cell r="G66">
            <v>58286</v>
          </cell>
          <cell r="H66">
            <v>8185</v>
          </cell>
          <cell r="I66">
            <v>-26748.267</v>
          </cell>
          <cell r="J66">
            <v>-22704.313000000002</v>
          </cell>
          <cell r="K66">
            <v>-97314.964999999997</v>
          </cell>
          <cell r="L66">
            <v>-128559</v>
          </cell>
          <cell r="O66">
            <v>-32825.94299999997</v>
          </cell>
          <cell r="AZ66" t="str">
            <v>PROVISION RENTA R.D.I.</v>
          </cell>
          <cell r="BC66">
            <v>-5738.2964000000002</v>
          </cell>
          <cell r="BD66">
            <v>-24469.469999999998</v>
          </cell>
          <cell r="BE66">
            <v>82896.857896800007</v>
          </cell>
          <cell r="BF66">
            <v>127515.45960000002</v>
          </cell>
          <cell r="BG66">
            <v>59504.177399999993</v>
          </cell>
          <cell r="BH66">
            <v>8336.4225000000006</v>
          </cell>
          <cell r="BI66">
            <v>-27315.330260400002</v>
          </cell>
          <cell r="BJ66">
            <v>-23049.418557600005</v>
          </cell>
          <cell r="BK66">
            <v>-97879.391797000004</v>
          </cell>
          <cell r="BL66">
            <v>-128559</v>
          </cell>
          <cell r="BM66">
            <v>0</v>
          </cell>
          <cell r="BN66">
            <v>0</v>
          </cell>
          <cell r="BO66">
            <v>-28757.989618200008</v>
          </cell>
        </row>
        <row r="67">
          <cell r="B67" t="str">
            <v>CONSUMO DE LADA</v>
          </cell>
          <cell r="C67">
            <v>-7759</v>
          </cell>
          <cell r="D67">
            <v>78568.374000000011</v>
          </cell>
          <cell r="E67">
            <v>37797.268000000004</v>
          </cell>
          <cell r="F67">
            <v>102545.36900000001</v>
          </cell>
          <cell r="G67">
            <v>80440.095000000001</v>
          </cell>
          <cell r="H67">
            <v>71569.498000000007</v>
          </cell>
          <cell r="I67">
            <v>80219.595000000001</v>
          </cell>
          <cell r="J67">
            <v>87770.434999999998</v>
          </cell>
          <cell r="K67">
            <v>99860.993000000002</v>
          </cell>
          <cell r="L67">
            <v>77631.985000000001</v>
          </cell>
          <cell r="O67">
            <v>708644.61200000008</v>
          </cell>
          <cell r="AZ67" t="str">
            <v>CONSUMO DE LADA</v>
          </cell>
          <cell r="BC67">
            <v>-8025.1337000000003</v>
          </cell>
          <cell r="BD67">
            <v>81318.267090000008</v>
          </cell>
          <cell r="BE67">
            <v>38870.710411200002</v>
          </cell>
          <cell r="BF67">
            <v>104934.67609770002</v>
          </cell>
          <cell r="BG67">
            <v>82121.292985499997</v>
          </cell>
          <cell r="BH67">
            <v>72893.533712999997</v>
          </cell>
          <cell r="BI67">
            <v>81920.250414000009</v>
          </cell>
          <cell r="BJ67">
            <v>89104.545612000002</v>
          </cell>
          <cell r="BK67">
            <v>100440.18675940001</v>
          </cell>
          <cell r="BL67">
            <v>77631.985000000001</v>
          </cell>
          <cell r="BM67">
            <v>0</v>
          </cell>
          <cell r="BN67">
            <v>0</v>
          </cell>
          <cell r="BO67">
            <v>721210.31438280002</v>
          </cell>
        </row>
        <row r="68">
          <cell r="B68" t="str">
            <v>PROVISION LADA</v>
          </cell>
          <cell r="C68">
            <v>59499</v>
          </cell>
          <cell r="D68">
            <v>-17272</v>
          </cell>
          <cell r="E68">
            <v>27976</v>
          </cell>
          <cell r="F68">
            <v>-25274</v>
          </cell>
          <cell r="G68">
            <v>3442</v>
          </cell>
          <cell r="H68">
            <v>8886</v>
          </cell>
          <cell r="I68">
            <v>10406</v>
          </cell>
          <cell r="J68">
            <v>11226</v>
          </cell>
          <cell r="K68">
            <v>-9898.0349999999999</v>
          </cell>
          <cell r="L68">
            <v>-10980</v>
          </cell>
          <cell r="O68">
            <v>58010.964999999997</v>
          </cell>
          <cell r="AZ68" t="str">
            <v>PROVISION LADA</v>
          </cell>
          <cell r="BC68">
            <v>61539.815699999999</v>
          </cell>
          <cell r="BD68">
            <v>-17876.52</v>
          </cell>
          <cell r="BE68">
            <v>28770.518400000001</v>
          </cell>
          <cell r="BF68">
            <v>-25862.884200000004</v>
          </cell>
          <cell r="BG68">
            <v>3513.9377999999997</v>
          </cell>
          <cell r="BH68">
            <v>9050.3909999999996</v>
          </cell>
          <cell r="BI68">
            <v>10626.6072</v>
          </cell>
          <cell r="BJ68">
            <v>11396.635200000001</v>
          </cell>
          <cell r="BK68">
            <v>-9955.4436029999997</v>
          </cell>
          <cell r="BL68">
            <v>-10980</v>
          </cell>
          <cell r="BM68">
            <v>0</v>
          </cell>
          <cell r="BN68">
            <v>0</v>
          </cell>
          <cell r="BO68">
            <v>60223.057497000002</v>
          </cell>
        </row>
        <row r="69">
          <cell r="B69" t="str">
            <v xml:space="preserve">RENTA DE ENLACES </v>
          </cell>
          <cell r="C69">
            <v>857</v>
          </cell>
          <cell r="D69">
            <v>1045.0840000000001</v>
          </cell>
          <cell r="E69">
            <v>871.73500000000001</v>
          </cell>
          <cell r="F69">
            <v>1443.65</v>
          </cell>
          <cell r="G69">
            <v>946.34400000000005</v>
          </cell>
          <cell r="H69">
            <v>925.44399999999996</v>
          </cell>
          <cell r="I69">
            <v>1157.296</v>
          </cell>
          <cell r="J69">
            <v>787.01900000000001</v>
          </cell>
          <cell r="K69">
            <v>889.649</v>
          </cell>
          <cell r="L69">
            <v>999.05899999999997</v>
          </cell>
          <cell r="O69">
            <v>9922.2799999999988</v>
          </cell>
          <cell r="AZ69" t="str">
            <v>RENTA DE ENLACES</v>
          </cell>
          <cell r="BC69">
            <v>886.39509999999996</v>
          </cell>
          <cell r="BD69">
            <v>1081.66194</v>
          </cell>
          <cell r="BE69">
            <v>896.49227399999995</v>
          </cell>
          <cell r="BF69">
            <v>1477.2870450000003</v>
          </cell>
          <cell r="BG69">
            <v>966.12258959999997</v>
          </cell>
          <cell r="BH69">
            <v>942.56471399999987</v>
          </cell>
          <cell r="BI69">
            <v>1181.8306752000001</v>
          </cell>
          <cell r="BJ69">
            <v>798.98168880000014</v>
          </cell>
          <cell r="BK69">
            <v>894.80896419999999</v>
          </cell>
          <cell r="BL69">
            <v>999.05899999999997</v>
          </cell>
          <cell r="BM69">
            <v>0</v>
          </cell>
          <cell r="BN69">
            <v>0</v>
          </cell>
          <cell r="BO69">
            <v>10125.203990799999</v>
          </cell>
        </row>
        <row r="70">
          <cell r="O70">
            <v>0</v>
          </cell>
          <cell r="BL70">
            <v>0</v>
          </cell>
          <cell r="BM70">
            <v>0</v>
          </cell>
          <cell r="BN70">
            <v>0</v>
          </cell>
        </row>
        <row r="71">
          <cell r="B71" t="str">
            <v>CARGO INICIAL ACCESO RDI</v>
          </cell>
          <cell r="C71">
            <v>0</v>
          </cell>
          <cell r="D71">
            <v>0</v>
          </cell>
          <cell r="E71">
            <v>0</v>
          </cell>
          <cell r="F71">
            <v>14085.153999999999</v>
          </cell>
          <cell r="G71">
            <v>-9169.8639999999996</v>
          </cell>
          <cell r="H71">
            <v>-4915.29</v>
          </cell>
          <cell r="I71">
            <v>0</v>
          </cell>
          <cell r="J71">
            <v>0</v>
          </cell>
          <cell r="K71">
            <v>0</v>
          </cell>
          <cell r="L71">
            <v>0</v>
          </cell>
          <cell r="O71">
            <v>-9.0949470177292824E-13</v>
          </cell>
          <cell r="AZ71" t="str">
            <v>CARGO INICIAL ACCESO RDI</v>
          </cell>
          <cell r="BC71">
            <v>0</v>
          </cell>
          <cell r="BD71">
            <v>0</v>
          </cell>
          <cell r="BE71">
            <v>0</v>
          </cell>
          <cell r="BF71">
            <v>14413.3380882</v>
          </cell>
          <cell r="BG71">
            <v>-9361.5141575999987</v>
          </cell>
          <cell r="BH71">
            <v>-5006.2228649999997</v>
          </cell>
          <cell r="BI71">
            <v>0</v>
          </cell>
          <cell r="BJ71">
            <v>0</v>
          </cell>
          <cell r="BK71">
            <v>0</v>
          </cell>
          <cell r="BL71">
            <v>0</v>
          </cell>
          <cell r="BM71">
            <v>0</v>
          </cell>
          <cell r="BN71">
            <v>0</v>
          </cell>
          <cell r="BO71">
            <v>45.601065600001675</v>
          </cell>
        </row>
        <row r="72">
          <cell r="B72" t="str">
            <v>PROVISION CARGO INICIAL ACCESO RDI</v>
          </cell>
          <cell r="C72">
            <v>0</v>
          </cell>
          <cell r="D72">
            <v>0</v>
          </cell>
          <cell r="E72">
            <v>0</v>
          </cell>
          <cell r="F72">
            <v>-14086</v>
          </cell>
          <cell r="G72">
            <v>9170</v>
          </cell>
          <cell r="H72">
            <v>4916</v>
          </cell>
          <cell r="I72">
            <v>0</v>
          </cell>
          <cell r="J72">
            <v>0</v>
          </cell>
          <cell r="K72">
            <v>0</v>
          </cell>
          <cell r="L72">
            <v>0</v>
          </cell>
          <cell r="O72">
            <v>0</v>
          </cell>
          <cell r="AZ72" t="str">
            <v>PROVISION CARGO INICIAL ACCESO RDI</v>
          </cell>
          <cell r="BC72">
            <v>0</v>
          </cell>
          <cell r="BD72">
            <v>0</v>
          </cell>
          <cell r="BE72">
            <v>0</v>
          </cell>
          <cell r="BF72">
            <v>-14414.203800000001</v>
          </cell>
          <cell r="BG72">
            <v>9361.6529999999984</v>
          </cell>
          <cell r="BH72">
            <v>5006.9459999999999</v>
          </cell>
          <cell r="BI72">
            <v>0</v>
          </cell>
          <cell r="BJ72">
            <v>0</v>
          </cell>
          <cell r="BK72">
            <v>0</v>
          </cell>
          <cell r="BL72">
            <v>0</v>
          </cell>
          <cell r="BO72">
            <v>-45.604800000002797</v>
          </cell>
        </row>
        <row r="73">
          <cell r="B73" t="str">
            <v>TRANSITO CPP</v>
          </cell>
          <cell r="C73">
            <v>1808</v>
          </cell>
          <cell r="D73">
            <v>1039.53</v>
          </cell>
          <cell r="E73">
            <v>1264.9100000000001</v>
          </cell>
          <cell r="F73">
            <v>1159.9659999999999</v>
          </cell>
          <cell r="G73">
            <v>1416.537</v>
          </cell>
          <cell r="H73">
            <v>828.96100000000001</v>
          </cell>
          <cell r="I73">
            <v>1075.4880000000001</v>
          </cell>
          <cell r="J73">
            <v>565.39499999999998</v>
          </cell>
          <cell r="K73">
            <v>571.32000000000005</v>
          </cell>
          <cell r="L73">
            <v>620.63800000000003</v>
          </cell>
          <cell r="O73">
            <v>10350.745000000001</v>
          </cell>
          <cell r="AZ73" t="str">
            <v>TRANSITO CPP</v>
          </cell>
          <cell r="BC73">
            <v>1870.0144</v>
          </cell>
          <cell r="BD73">
            <v>1075.91355</v>
          </cell>
          <cell r="BE73">
            <v>1300.8334440000001</v>
          </cell>
          <cell r="BF73">
            <v>1186.9932077999999</v>
          </cell>
          <cell r="BG73">
            <v>1446.1426233</v>
          </cell>
          <cell r="BH73">
            <v>844.29677849999996</v>
          </cell>
          <cell r="BI73">
            <v>1098.2883456000002</v>
          </cell>
          <cell r="BJ73">
            <v>573.98900400000002</v>
          </cell>
          <cell r="BK73">
            <v>574.63365600000009</v>
          </cell>
          <cell r="BL73">
            <v>620.63800000000003</v>
          </cell>
          <cell r="BM73">
            <v>0</v>
          </cell>
          <cell r="BN73">
            <v>0</v>
          </cell>
          <cell r="BO73">
            <v>10591.743009200003</v>
          </cell>
        </row>
        <row r="74">
          <cell r="O74">
            <v>0</v>
          </cell>
        </row>
        <row r="76">
          <cell r="B76" t="str">
            <v>TOTAL INTERC. CELULAR</v>
          </cell>
          <cell r="C76">
            <v>265626</v>
          </cell>
          <cell r="D76">
            <v>269456.93800000002</v>
          </cell>
          <cell r="E76">
            <v>281635.81800000003</v>
          </cell>
          <cell r="F76">
            <v>309482.27900000004</v>
          </cell>
          <cell r="G76">
            <v>311068.74899999995</v>
          </cell>
          <cell r="H76">
            <v>297869.85600000003</v>
          </cell>
          <cell r="I76">
            <v>313762.29399999999</v>
          </cell>
          <cell r="J76">
            <v>313454.74400000001</v>
          </cell>
          <cell r="K76">
            <v>219174.27100000001</v>
          </cell>
          <cell r="L76">
            <v>195838.42900000003</v>
          </cell>
          <cell r="M76">
            <v>0</v>
          </cell>
          <cell r="N76">
            <v>0</v>
          </cell>
          <cell r="O76">
            <v>2777369.378</v>
          </cell>
          <cell r="AZ76" t="str">
            <v>TOTAL INTERC. CELULAR</v>
          </cell>
          <cell r="BC76">
            <v>274736.9718</v>
          </cell>
          <cell r="BD76">
            <v>278887.93082999997</v>
          </cell>
          <cell r="BE76">
            <v>289634.27523120004</v>
          </cell>
          <cell r="BF76">
            <v>316693.21610070008</v>
          </cell>
          <cell r="BG76">
            <v>317570.08585409995</v>
          </cell>
          <cell r="BH76">
            <v>303380.44833599997</v>
          </cell>
          <cell r="BI76">
            <v>320414.05463279999</v>
          </cell>
          <cell r="BJ76">
            <v>318219.25610880001</v>
          </cell>
          <cell r="BK76">
            <v>220445.4817718</v>
          </cell>
          <cell r="BL76">
            <v>195838.42900000003</v>
          </cell>
          <cell r="BM76">
            <v>0</v>
          </cell>
          <cell r="BN76">
            <v>0</v>
          </cell>
          <cell r="BO76">
            <v>2835820.1496653995</v>
          </cell>
        </row>
        <row r="77">
          <cell r="B77" t="str">
            <v>TOTAL INTERCONEXIONES</v>
          </cell>
          <cell r="C77">
            <v>265762</v>
          </cell>
          <cell r="D77">
            <v>269592.93800000002</v>
          </cell>
          <cell r="E77">
            <v>281771.81800000003</v>
          </cell>
          <cell r="F77">
            <v>309618.27900000004</v>
          </cell>
          <cell r="G77">
            <v>311204.74899999995</v>
          </cell>
          <cell r="H77">
            <v>298005.85600000003</v>
          </cell>
          <cell r="I77">
            <v>313898.29399999999</v>
          </cell>
          <cell r="J77">
            <v>313590.74400000001</v>
          </cell>
          <cell r="K77">
            <v>219310.27100000001</v>
          </cell>
          <cell r="L77">
            <v>195974.42900000003</v>
          </cell>
          <cell r="M77">
            <v>0</v>
          </cell>
          <cell r="N77">
            <v>0</v>
          </cell>
          <cell r="O77">
            <v>2778729.378</v>
          </cell>
        </row>
        <row r="79">
          <cell r="B79" t="str">
            <v>RADIOMOVIL DIPSA, S.A. DE C.V.</v>
          </cell>
          <cell r="AZ79" t="str">
            <v>RADIOMOVIL DIPSA, S.A. DE C.V.</v>
          </cell>
        </row>
        <row r="80">
          <cell r="B80" t="str">
            <v>INTERCONEXIONES CON TELNOR</v>
          </cell>
          <cell r="L80" t="str">
            <v>HISTORICO</v>
          </cell>
          <cell r="AZ80" t="str">
            <v>INTERCONEXIONES CON TELNOR</v>
          </cell>
          <cell r="BF80" t="str">
            <v>ACTUALIZADO</v>
          </cell>
        </row>
        <row r="81">
          <cell r="B81" t="str">
            <v>2001</v>
          </cell>
          <cell r="AZ81" t="str">
            <v xml:space="preserve"> AL 30 DE SEPTIEMBRE DEL 2000</v>
          </cell>
        </row>
        <row r="83">
          <cell r="B83" t="str">
            <v>TELNOR</v>
          </cell>
          <cell r="C83" t="str">
            <v>ENERO</v>
          </cell>
          <cell r="D83" t="str">
            <v>FEBRERO</v>
          </cell>
          <cell r="E83" t="str">
            <v>MARZO</v>
          </cell>
          <cell r="F83" t="str">
            <v>ABRIL</v>
          </cell>
          <cell r="G83" t="str">
            <v>MAYO</v>
          </cell>
          <cell r="H83" t="str">
            <v>JUNIO</v>
          </cell>
          <cell r="I83" t="str">
            <v>JULIO</v>
          </cell>
          <cell r="J83" t="str">
            <v>AGOSTO</v>
          </cell>
          <cell r="K83" t="str">
            <v>SEPTIEMBRE</v>
          </cell>
          <cell r="L83" t="str">
            <v>OCTUBRE</v>
          </cell>
          <cell r="M83" t="str">
            <v>NOVIEMBRE</v>
          </cell>
          <cell r="N83" t="str">
            <v>DICIEMBRE</v>
          </cell>
          <cell r="O83" t="str">
            <v>TOTAL</v>
          </cell>
          <cell r="AZ83" t="str">
            <v>TELNOR</v>
          </cell>
          <cell r="BC83" t="str">
            <v>ENERO</v>
          </cell>
          <cell r="BD83" t="str">
            <v>FEBRERO</v>
          </cell>
          <cell r="BE83" t="str">
            <v>MARZO</v>
          </cell>
          <cell r="BF83" t="str">
            <v>ABRIL</v>
          </cell>
          <cell r="BG83" t="str">
            <v>MAYO</v>
          </cell>
          <cell r="BH83" t="str">
            <v>JUNIO</v>
          </cell>
          <cell r="BI83" t="str">
            <v>JULIO</v>
          </cell>
          <cell r="BJ83" t="str">
            <v>AGOSTO</v>
          </cell>
          <cell r="BK83" t="str">
            <v>SEPTIEMBRE</v>
          </cell>
          <cell r="BL83" t="str">
            <v>OCTUBRE</v>
          </cell>
          <cell r="BM83" t="str">
            <v>NOVIEMBRE</v>
          </cell>
          <cell r="BN83" t="str">
            <v>DICIEMBRE</v>
          </cell>
          <cell r="BO83" t="str">
            <v>TOTAL</v>
          </cell>
        </row>
        <row r="85">
          <cell r="B85" t="str">
            <v>INTERCONEXION RADIOMOVIL</v>
          </cell>
          <cell r="AZ85" t="str">
            <v>INTERCONEXION RADIOMOVIL</v>
          </cell>
        </row>
        <row r="87">
          <cell r="B87" t="str">
            <v>RENTA TRONCALES</v>
          </cell>
          <cell r="C87">
            <v>0</v>
          </cell>
          <cell r="D87">
            <v>0</v>
          </cell>
          <cell r="E87">
            <v>0</v>
          </cell>
          <cell r="F87">
            <v>0</v>
          </cell>
          <cell r="G87">
            <v>0</v>
          </cell>
          <cell r="H87">
            <v>0</v>
          </cell>
          <cell r="I87">
            <v>0</v>
          </cell>
          <cell r="J87">
            <v>0</v>
          </cell>
          <cell r="K87">
            <v>0</v>
          </cell>
          <cell r="L87">
            <v>0</v>
          </cell>
          <cell r="M87">
            <v>0</v>
          </cell>
          <cell r="N87">
            <v>0</v>
          </cell>
          <cell r="O87">
            <v>0</v>
          </cell>
          <cell r="AZ87" t="str">
            <v>RENTA TRONCALES</v>
          </cell>
          <cell r="BC87">
            <v>0</v>
          </cell>
          <cell r="BD87">
            <v>0</v>
          </cell>
          <cell r="BE87">
            <v>0</v>
          </cell>
          <cell r="BF87">
            <v>0</v>
          </cell>
          <cell r="BG87">
            <v>0</v>
          </cell>
          <cell r="BH87">
            <v>0</v>
          </cell>
          <cell r="BI87">
            <v>0</v>
          </cell>
          <cell r="BJ87">
            <v>0</v>
          </cell>
          <cell r="BK87">
            <v>0</v>
          </cell>
          <cell r="BL87">
            <v>0</v>
          </cell>
          <cell r="BM87">
            <v>0</v>
          </cell>
          <cell r="BN87">
            <v>0</v>
          </cell>
          <cell r="BO87">
            <v>0</v>
          </cell>
        </row>
        <row r="88">
          <cell r="B88" t="str">
            <v>SERVICIO MEDIDO</v>
          </cell>
          <cell r="C88">
            <v>0</v>
          </cell>
          <cell r="D88">
            <v>0</v>
          </cell>
          <cell r="E88">
            <v>0</v>
          </cell>
          <cell r="F88">
            <v>0</v>
          </cell>
          <cell r="G88">
            <v>0</v>
          </cell>
          <cell r="H88">
            <v>0</v>
          </cell>
          <cell r="I88">
            <v>0</v>
          </cell>
          <cell r="J88">
            <v>0</v>
          </cell>
          <cell r="K88">
            <v>0</v>
          </cell>
          <cell r="L88">
            <v>0</v>
          </cell>
          <cell r="M88">
            <v>0</v>
          </cell>
          <cell r="N88">
            <v>0</v>
          </cell>
          <cell r="O88">
            <v>0</v>
          </cell>
          <cell r="AZ88" t="str">
            <v>SERVICIO MEDIDO</v>
          </cell>
          <cell r="BC88">
            <v>0</v>
          </cell>
          <cell r="BD88">
            <v>0</v>
          </cell>
          <cell r="BE88">
            <v>0</v>
          </cell>
          <cell r="BF88">
            <v>0</v>
          </cell>
          <cell r="BG88">
            <v>0</v>
          </cell>
          <cell r="BH88">
            <v>0</v>
          </cell>
          <cell r="BI88">
            <v>0</v>
          </cell>
          <cell r="BJ88">
            <v>0</v>
          </cell>
          <cell r="BK88">
            <v>0</v>
          </cell>
          <cell r="BL88">
            <v>0</v>
          </cell>
          <cell r="BM88">
            <v>0</v>
          </cell>
          <cell r="BN88">
            <v>0</v>
          </cell>
          <cell r="BO88">
            <v>0</v>
          </cell>
        </row>
        <row r="89">
          <cell r="B89" t="str">
            <v>RENTAS DE USUARIOS</v>
          </cell>
          <cell r="C89">
            <v>0</v>
          </cell>
          <cell r="D89">
            <v>0</v>
          </cell>
          <cell r="E89">
            <v>0</v>
          </cell>
          <cell r="F89">
            <v>0</v>
          </cell>
          <cell r="G89">
            <v>0</v>
          </cell>
          <cell r="H89">
            <v>0</v>
          </cell>
          <cell r="I89">
            <v>0</v>
          </cell>
          <cell r="J89">
            <v>0</v>
          </cell>
          <cell r="K89">
            <v>0</v>
          </cell>
          <cell r="L89">
            <v>0</v>
          </cell>
          <cell r="M89">
            <v>0</v>
          </cell>
          <cell r="N89">
            <v>0</v>
          </cell>
          <cell r="O89">
            <v>0</v>
          </cell>
          <cell r="AZ89" t="str">
            <v>RENTAS DE USUARIOS</v>
          </cell>
          <cell r="BC89">
            <v>0</v>
          </cell>
          <cell r="BD89">
            <v>0</v>
          </cell>
          <cell r="BE89">
            <v>0</v>
          </cell>
          <cell r="BF89">
            <v>0</v>
          </cell>
          <cell r="BG89">
            <v>0</v>
          </cell>
          <cell r="BH89">
            <v>0</v>
          </cell>
          <cell r="BI89">
            <v>0</v>
          </cell>
          <cell r="BJ89">
            <v>0</v>
          </cell>
          <cell r="BK89">
            <v>0</v>
          </cell>
          <cell r="BL89">
            <v>0</v>
          </cell>
          <cell r="BM89">
            <v>0</v>
          </cell>
          <cell r="BN89">
            <v>0</v>
          </cell>
          <cell r="BO89">
            <v>0</v>
          </cell>
        </row>
        <row r="90">
          <cell r="B90" t="str">
            <v>CONSUMO LARGA DISTANCIA</v>
          </cell>
          <cell r="C90">
            <v>0</v>
          </cell>
          <cell r="D90">
            <v>0</v>
          </cell>
          <cell r="E90">
            <v>0</v>
          </cell>
          <cell r="F90">
            <v>0</v>
          </cell>
          <cell r="G90">
            <v>0</v>
          </cell>
          <cell r="H90">
            <v>0</v>
          </cell>
          <cell r="I90">
            <v>0</v>
          </cell>
          <cell r="J90">
            <v>0</v>
          </cell>
          <cell r="K90">
            <v>0</v>
          </cell>
          <cell r="L90">
            <v>0</v>
          </cell>
          <cell r="M90">
            <v>0</v>
          </cell>
          <cell r="N90">
            <v>0</v>
          </cell>
          <cell r="O90">
            <v>0</v>
          </cell>
          <cell r="AZ90" t="str">
            <v>CONSUMO LARGA DISTANCIA</v>
          </cell>
          <cell r="BC90">
            <v>0</v>
          </cell>
          <cell r="BD90">
            <v>0</v>
          </cell>
          <cell r="BE90">
            <v>0</v>
          </cell>
          <cell r="BF90">
            <v>0</v>
          </cell>
          <cell r="BG90">
            <v>0</v>
          </cell>
          <cell r="BH90">
            <v>0</v>
          </cell>
          <cell r="BI90">
            <v>0</v>
          </cell>
          <cell r="BJ90">
            <v>0</v>
          </cell>
          <cell r="BK90">
            <v>0</v>
          </cell>
          <cell r="BL90">
            <v>0</v>
          </cell>
          <cell r="BM90">
            <v>0</v>
          </cell>
          <cell r="BN90">
            <v>0</v>
          </cell>
          <cell r="BO90">
            <v>0</v>
          </cell>
        </row>
        <row r="92">
          <cell r="B92" t="str">
            <v>TOTAL INTERC. RADIOMOVIL</v>
          </cell>
          <cell r="C92">
            <v>0</v>
          </cell>
          <cell r="D92">
            <v>0</v>
          </cell>
          <cell r="E92">
            <v>0</v>
          </cell>
          <cell r="F92">
            <v>0</v>
          </cell>
          <cell r="G92">
            <v>0</v>
          </cell>
          <cell r="H92">
            <v>0</v>
          </cell>
          <cell r="I92">
            <v>0</v>
          </cell>
          <cell r="J92">
            <v>0</v>
          </cell>
          <cell r="K92">
            <v>0</v>
          </cell>
          <cell r="L92">
            <v>0</v>
          </cell>
          <cell r="M92">
            <v>0</v>
          </cell>
          <cell r="N92">
            <v>0</v>
          </cell>
          <cell r="O92">
            <v>0</v>
          </cell>
          <cell r="AZ92" t="str">
            <v>TOTAL INTERC. RADIOMOVIL</v>
          </cell>
          <cell r="BC92">
            <v>0</v>
          </cell>
          <cell r="BD92">
            <v>0</v>
          </cell>
          <cell r="BE92">
            <v>0</v>
          </cell>
          <cell r="BF92">
            <v>0</v>
          </cell>
          <cell r="BG92">
            <v>0</v>
          </cell>
          <cell r="BH92">
            <v>0</v>
          </cell>
          <cell r="BI92">
            <v>0</v>
          </cell>
          <cell r="BJ92">
            <v>0</v>
          </cell>
          <cell r="BK92">
            <v>0</v>
          </cell>
          <cell r="BL92">
            <v>0</v>
          </cell>
          <cell r="BM92">
            <v>0</v>
          </cell>
          <cell r="BN92">
            <v>0</v>
          </cell>
          <cell r="BO92">
            <v>0</v>
          </cell>
        </row>
        <row r="95">
          <cell r="B95" t="str">
            <v>INTERCONEXION CELULAR</v>
          </cell>
          <cell r="AZ95" t="str">
            <v>INTERCONEXION CELULAR</v>
          </cell>
        </row>
        <row r="97">
          <cell r="B97" t="str">
            <v>SITIOS Y ENLACES</v>
          </cell>
          <cell r="C97">
            <v>0</v>
          </cell>
          <cell r="D97">
            <v>0</v>
          </cell>
          <cell r="E97">
            <v>0</v>
          </cell>
          <cell r="F97">
            <v>0</v>
          </cell>
          <cell r="G97">
            <v>0</v>
          </cell>
          <cell r="H97">
            <v>0</v>
          </cell>
          <cell r="I97">
            <v>0</v>
          </cell>
          <cell r="J97">
            <v>0</v>
          </cell>
          <cell r="K97">
            <v>0</v>
          </cell>
          <cell r="L97">
            <v>0</v>
          </cell>
          <cell r="O97">
            <v>0</v>
          </cell>
          <cell r="AZ97" t="str">
            <v>SITIOS Y ENLACES</v>
          </cell>
          <cell r="BC97">
            <v>0</v>
          </cell>
          <cell r="BD97">
            <v>0</v>
          </cell>
          <cell r="BE97">
            <v>0</v>
          </cell>
          <cell r="BF97">
            <v>0</v>
          </cell>
          <cell r="BG97">
            <v>0</v>
          </cell>
          <cell r="BH97">
            <v>0</v>
          </cell>
          <cell r="BI97">
            <v>0</v>
          </cell>
          <cell r="BJ97">
            <v>0</v>
          </cell>
          <cell r="BK97">
            <v>0</v>
          </cell>
          <cell r="BL97">
            <v>0</v>
          </cell>
          <cell r="BM97">
            <v>0</v>
          </cell>
          <cell r="BN97">
            <v>0</v>
          </cell>
          <cell r="BO97">
            <v>0</v>
          </cell>
        </row>
        <row r="98">
          <cell r="B98" t="str">
            <v>RENTAS DE PUERTOS</v>
          </cell>
          <cell r="C98">
            <v>367.36700000000002</v>
          </cell>
          <cell r="D98">
            <v>367.36700000000002</v>
          </cell>
          <cell r="E98">
            <v>367.36700000000002</v>
          </cell>
          <cell r="F98">
            <v>367.36700000000002</v>
          </cell>
          <cell r="G98">
            <v>-1836.837</v>
          </cell>
          <cell r="H98">
            <v>367.36700000000002</v>
          </cell>
          <cell r="I98">
            <v>0</v>
          </cell>
          <cell r="J98">
            <v>0</v>
          </cell>
          <cell r="K98">
            <v>0</v>
          </cell>
          <cell r="L98">
            <v>0</v>
          </cell>
          <cell r="O98">
            <v>-1.9999999998958629E-3</v>
          </cell>
          <cell r="AZ98" t="str">
            <v>RENTAS DE PUERTOS</v>
          </cell>
          <cell r="BC98">
            <v>379.96768810000003</v>
          </cell>
          <cell r="BD98">
            <v>380.22484500000002</v>
          </cell>
          <cell r="BE98">
            <v>377.80022280000003</v>
          </cell>
          <cell r="BF98">
            <v>375.92665110000007</v>
          </cell>
          <cell r="BG98">
            <v>-1875.2268932999998</v>
          </cell>
          <cell r="BH98">
            <v>374.16328950000002</v>
          </cell>
          <cell r="BI98">
            <v>0</v>
          </cell>
          <cell r="BJ98">
            <v>0</v>
          </cell>
          <cell r="BK98">
            <v>0</v>
          </cell>
          <cell r="BL98">
            <v>0</v>
          </cell>
          <cell r="BM98">
            <v>0</v>
          </cell>
          <cell r="BN98">
            <v>0</v>
          </cell>
          <cell r="BO98">
            <v>12.85580320000031</v>
          </cell>
        </row>
        <row r="99">
          <cell r="B99" t="str">
            <v>CONSUMO DE TIEMPO AIRE</v>
          </cell>
          <cell r="C99">
            <v>2370</v>
          </cell>
          <cell r="D99">
            <v>2236.5479999999998</v>
          </cell>
          <cell r="E99">
            <v>-623.85900000000015</v>
          </cell>
          <cell r="F99">
            <v>760.93399999999997</v>
          </cell>
          <cell r="G99">
            <v>802.33699999999999</v>
          </cell>
          <cell r="H99">
            <v>856.27700000000004</v>
          </cell>
          <cell r="I99">
            <v>798.70500000000004</v>
          </cell>
          <cell r="J99">
            <v>880.572</v>
          </cell>
          <cell r="K99">
            <v>814.55399999999997</v>
          </cell>
          <cell r="L99">
            <v>785.63900000000001</v>
          </cell>
          <cell r="O99">
            <v>9681.7069999999985</v>
          </cell>
          <cell r="AZ99" t="str">
            <v>CONSUMO DE TIEMPO AIRE</v>
          </cell>
          <cell r="BC99">
            <v>2451.2910000000002</v>
          </cell>
          <cell r="BD99">
            <v>2314.8271799999998</v>
          </cell>
          <cell r="BE99">
            <v>-641.57659560000013</v>
          </cell>
          <cell r="BF99">
            <v>778.66376220000006</v>
          </cell>
          <cell r="BG99">
            <v>819.10584329999995</v>
          </cell>
          <cell r="BH99">
            <v>872.11812450000002</v>
          </cell>
          <cell r="BI99">
            <v>815.63754600000016</v>
          </cell>
          <cell r="BJ99">
            <v>893.95669440000006</v>
          </cell>
          <cell r="BK99">
            <v>819.27841320000005</v>
          </cell>
          <cell r="BL99">
            <v>785.63900000000001</v>
          </cell>
          <cell r="BM99">
            <v>0</v>
          </cell>
          <cell r="BN99">
            <v>0</v>
          </cell>
          <cell r="BO99">
            <v>9908.9409679999972</v>
          </cell>
        </row>
        <row r="100">
          <cell r="B100" t="str">
            <v>PROVISION TIEMPO AIRE</v>
          </cell>
          <cell r="C100">
            <v>-1681</v>
          </cell>
          <cell r="D100">
            <v>-1437</v>
          </cell>
          <cell r="E100">
            <v>1537</v>
          </cell>
          <cell r="F100">
            <v>300</v>
          </cell>
          <cell r="G100">
            <v>230</v>
          </cell>
          <cell r="H100">
            <v>51</v>
          </cell>
          <cell r="I100">
            <v>-50</v>
          </cell>
          <cell r="J100">
            <v>-150</v>
          </cell>
          <cell r="K100">
            <v>-200</v>
          </cell>
          <cell r="L100">
            <v>-200</v>
          </cell>
          <cell r="O100">
            <v>-1600</v>
          </cell>
          <cell r="AZ100" t="str">
            <v>PROVISION TIEMPO AIRE</v>
          </cell>
          <cell r="BC100">
            <v>-1738.6583000000001</v>
          </cell>
          <cell r="BD100">
            <v>-1487.2949999999998</v>
          </cell>
          <cell r="BE100">
            <v>1580.6507999999999</v>
          </cell>
          <cell r="BF100">
            <v>306.99</v>
          </cell>
          <cell r="BG100">
            <v>234.80699999999999</v>
          </cell>
          <cell r="BH100">
            <v>51.9435</v>
          </cell>
          <cell r="BI100">
            <v>-51.06</v>
          </cell>
          <cell r="BJ100">
            <v>-152.28000000000003</v>
          </cell>
          <cell r="BK100">
            <v>-201.16</v>
          </cell>
          <cell r="BL100">
            <v>-200</v>
          </cell>
          <cell r="BM100">
            <v>0</v>
          </cell>
          <cell r="BN100">
            <v>0</v>
          </cell>
          <cell r="BO100">
            <v>-1656.0620000000001</v>
          </cell>
        </row>
        <row r="101">
          <cell r="B101" t="str">
            <v>RENTA DE RED DIGITAL</v>
          </cell>
          <cell r="C101">
            <v>5183</v>
          </cell>
          <cell r="D101">
            <v>5229.3869999999997</v>
          </cell>
          <cell r="E101">
            <v>5544.0479999999998</v>
          </cell>
          <cell r="F101">
            <v>5445.1689999999999</v>
          </cell>
          <cell r="G101">
            <v>5679.1170000000002</v>
          </cell>
          <cell r="H101">
            <v>5464.26</v>
          </cell>
          <cell r="I101">
            <v>5722.5959999999995</v>
          </cell>
          <cell r="J101">
            <v>5654.1509999999998</v>
          </cell>
          <cell r="K101">
            <v>6262.4629999999997</v>
          </cell>
          <cell r="L101">
            <v>6392.2950000000001</v>
          </cell>
          <cell r="O101">
            <v>56576.48599999999</v>
          </cell>
          <cell r="AZ101" t="str">
            <v>RENTA DE RED DIGITAL</v>
          </cell>
          <cell r="BC101">
            <v>5360.7768999999998</v>
          </cell>
          <cell r="BD101">
            <v>5412.4155449999989</v>
          </cell>
          <cell r="BE101">
            <v>5701.4989631999997</v>
          </cell>
          <cell r="BF101">
            <v>5572.0414377000006</v>
          </cell>
          <cell r="BG101">
            <v>5797.8105452999998</v>
          </cell>
          <cell r="BH101">
            <v>5565.3488100000004</v>
          </cell>
          <cell r="BI101">
            <v>5843.9150352000006</v>
          </cell>
          <cell r="BJ101">
            <v>5740.0940952000001</v>
          </cell>
          <cell r="BK101">
            <v>6298.7852854000002</v>
          </cell>
          <cell r="BL101">
            <v>6392.2950000000001</v>
          </cell>
          <cell r="BM101">
            <v>0</v>
          </cell>
          <cell r="BN101">
            <v>0</v>
          </cell>
          <cell r="BO101">
            <v>57684.981617000005</v>
          </cell>
        </row>
        <row r="102">
          <cell r="B102" t="str">
            <v>PROVISION RENTA R.D.I.</v>
          </cell>
          <cell r="C102">
            <v>10</v>
          </cell>
          <cell r="D102">
            <v>390</v>
          </cell>
          <cell r="E102">
            <v>400</v>
          </cell>
          <cell r="F102">
            <v>100</v>
          </cell>
          <cell r="G102">
            <v>0</v>
          </cell>
          <cell r="H102">
            <v>300</v>
          </cell>
          <cell r="I102">
            <v>100</v>
          </cell>
          <cell r="J102">
            <v>-100</v>
          </cell>
          <cell r="K102">
            <v>-2200</v>
          </cell>
          <cell r="L102">
            <v>-450</v>
          </cell>
          <cell r="O102">
            <v>-1450</v>
          </cell>
          <cell r="AZ102" t="str">
            <v>PROVISION RENTA R.D.I.</v>
          </cell>
          <cell r="BC102">
            <v>10.343</v>
          </cell>
          <cell r="BD102">
            <v>403.65</v>
          </cell>
          <cell r="BE102">
            <v>411.36</v>
          </cell>
          <cell r="BF102">
            <v>102.33000000000001</v>
          </cell>
          <cell r="BG102">
            <v>0</v>
          </cell>
          <cell r="BH102">
            <v>305.55</v>
          </cell>
          <cell r="BI102">
            <v>102.12</v>
          </cell>
          <cell r="BJ102">
            <v>-101.52000000000001</v>
          </cell>
          <cell r="BK102">
            <v>-2212.7600000000002</v>
          </cell>
          <cell r="BL102">
            <v>-450</v>
          </cell>
          <cell r="BM102">
            <v>0</v>
          </cell>
          <cell r="BN102">
            <v>0</v>
          </cell>
          <cell r="BO102">
            <v>-1428.9270000000001</v>
          </cell>
        </row>
        <row r="103">
          <cell r="B103" t="str">
            <v>CONSUMO DE LADA</v>
          </cell>
          <cell r="C103">
            <v>6600</v>
          </cell>
          <cell r="D103">
            <v>6195</v>
          </cell>
          <cell r="E103">
            <v>4018.5930000000003</v>
          </cell>
          <cell r="F103">
            <v>4990.402</v>
          </cell>
          <cell r="G103">
            <v>5986.89</v>
          </cell>
          <cell r="H103">
            <v>5551.183</v>
          </cell>
          <cell r="I103">
            <v>6308.8289999999997</v>
          </cell>
          <cell r="J103">
            <v>6806.2</v>
          </cell>
          <cell r="K103">
            <v>6995.0619999999999</v>
          </cell>
          <cell r="L103">
            <v>7022.1329999999998</v>
          </cell>
          <cell r="O103">
            <v>60474.291999999994</v>
          </cell>
          <cell r="AZ103" t="str">
            <v>CONSUMO DE LADA</v>
          </cell>
          <cell r="BC103">
            <v>6826.38</v>
          </cell>
          <cell r="BD103">
            <v>6411.8249999999998</v>
          </cell>
          <cell r="BE103">
            <v>4132.7210412000004</v>
          </cell>
          <cell r="BF103">
            <v>5106.6783666000001</v>
          </cell>
          <cell r="BG103">
            <v>6112.016001</v>
          </cell>
          <cell r="BH103">
            <v>5653.8798854999995</v>
          </cell>
          <cell r="BI103">
            <v>6442.5761748000004</v>
          </cell>
          <cell r="BJ103">
            <v>6909.6542400000008</v>
          </cell>
          <cell r="BK103">
            <v>7035.6333596000004</v>
          </cell>
          <cell r="BL103">
            <v>7022.1329999999998</v>
          </cell>
          <cell r="BM103">
            <v>0</v>
          </cell>
          <cell r="BN103">
            <v>0</v>
          </cell>
          <cell r="BO103">
            <v>61653.497068700002</v>
          </cell>
        </row>
        <row r="104">
          <cell r="B104" t="str">
            <v>PROVISION LADA</v>
          </cell>
          <cell r="C104">
            <v>-2749</v>
          </cell>
          <cell r="D104">
            <v>-674</v>
          </cell>
          <cell r="E104">
            <v>2295</v>
          </cell>
          <cell r="F104">
            <v>4</v>
          </cell>
          <cell r="G104">
            <v>-517</v>
          </cell>
          <cell r="H104">
            <v>-356</v>
          </cell>
          <cell r="I104">
            <v>144</v>
          </cell>
          <cell r="J104">
            <v>544</v>
          </cell>
          <cell r="K104">
            <v>439</v>
          </cell>
          <cell r="L104">
            <v>600</v>
          </cell>
          <cell r="O104">
            <v>-270</v>
          </cell>
          <cell r="AZ104" t="str">
            <v>PROVISION LADA</v>
          </cell>
          <cell r="BC104">
            <v>-2843.2907</v>
          </cell>
          <cell r="BD104">
            <v>-697.58999999999992</v>
          </cell>
          <cell r="BE104">
            <v>2360.1779999999999</v>
          </cell>
          <cell r="BF104">
            <v>4.0932000000000004</v>
          </cell>
          <cell r="BG104">
            <v>-527.80529999999999</v>
          </cell>
          <cell r="BH104">
            <v>-362.58600000000001</v>
          </cell>
          <cell r="BI104">
            <v>147.05280000000002</v>
          </cell>
          <cell r="BJ104">
            <v>552.26880000000006</v>
          </cell>
          <cell r="BK104">
            <v>441.5462</v>
          </cell>
          <cell r="BL104">
            <v>600</v>
          </cell>
          <cell r="BM104">
            <v>0</v>
          </cell>
          <cell r="BN104">
            <v>0</v>
          </cell>
          <cell r="BO104">
            <v>-326.13299999999981</v>
          </cell>
        </row>
        <row r="105">
          <cell r="B105" t="str">
            <v>RENTA DE ENLACES</v>
          </cell>
          <cell r="C105">
            <v>18.969000000000001</v>
          </cell>
          <cell r="D105">
            <v>18.969000000000001</v>
          </cell>
          <cell r="E105">
            <v>18.968</v>
          </cell>
          <cell r="F105">
            <v>18.966000000000001</v>
          </cell>
          <cell r="G105">
            <v>18.972000000000001</v>
          </cell>
          <cell r="H105">
            <v>18.969000000000001</v>
          </cell>
          <cell r="I105">
            <v>18.966999999999999</v>
          </cell>
          <cell r="J105">
            <v>18.968</v>
          </cell>
          <cell r="K105">
            <v>18.968</v>
          </cell>
          <cell r="L105">
            <v>18.969000000000001</v>
          </cell>
          <cell r="O105">
            <v>189.685</v>
          </cell>
          <cell r="AZ105" t="str">
            <v>RENTA DE ENLACES</v>
          </cell>
          <cell r="BC105">
            <v>19.619636700000001</v>
          </cell>
          <cell r="BD105">
            <v>19.632915000000001</v>
          </cell>
          <cell r="BE105">
            <v>19.506691199999999</v>
          </cell>
          <cell r="BF105">
            <v>19.407907800000004</v>
          </cell>
          <cell r="BG105">
            <v>19.3685148</v>
          </cell>
          <cell r="BH105">
            <v>19.319926500000001</v>
          </cell>
          <cell r="BI105">
            <v>19.369100400000001</v>
          </cell>
          <cell r="BJ105">
            <v>19.256313600000002</v>
          </cell>
          <cell r="BK105">
            <v>19.078014400000001</v>
          </cell>
          <cell r="BL105">
            <v>18.969000000000001</v>
          </cell>
          <cell r="BM105">
            <v>0</v>
          </cell>
          <cell r="BN105">
            <v>0</v>
          </cell>
          <cell r="BO105">
            <v>193.5280204</v>
          </cell>
        </row>
        <row r="106">
          <cell r="B106" t="str">
            <v>RENTA KBPS</v>
          </cell>
          <cell r="C106">
            <v>0</v>
          </cell>
          <cell r="D106">
            <v>0</v>
          </cell>
          <cell r="E106">
            <v>0</v>
          </cell>
          <cell r="F106">
            <v>0</v>
          </cell>
          <cell r="G106">
            <v>0</v>
          </cell>
          <cell r="H106">
            <v>0</v>
          </cell>
          <cell r="I106">
            <v>0</v>
          </cell>
          <cell r="J106">
            <v>0</v>
          </cell>
          <cell r="K106">
            <v>0</v>
          </cell>
          <cell r="L106">
            <v>0</v>
          </cell>
          <cell r="O106">
            <v>0</v>
          </cell>
          <cell r="AZ106" t="str">
            <v>RENTA KBPS</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row>
        <row r="107">
          <cell r="B107" t="str">
            <v>CARGO INICIAL ACCESO RDI</v>
          </cell>
          <cell r="C107">
            <v>0</v>
          </cell>
          <cell r="D107">
            <v>0</v>
          </cell>
          <cell r="E107">
            <v>0</v>
          </cell>
          <cell r="F107">
            <v>0</v>
          </cell>
          <cell r="G107">
            <v>0</v>
          </cell>
          <cell r="H107">
            <v>0</v>
          </cell>
          <cell r="I107">
            <v>0</v>
          </cell>
          <cell r="J107">
            <v>0</v>
          </cell>
          <cell r="K107">
            <v>0</v>
          </cell>
          <cell r="L107">
            <v>0</v>
          </cell>
          <cell r="O107">
            <v>0</v>
          </cell>
          <cell r="AZ107" t="str">
            <v>CARGO INICIAL ACCESO RDI</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row>
        <row r="108">
          <cell r="AZ108" t="str">
            <v>PROVISION CARGO INICIAL ACCESO RDI</v>
          </cell>
          <cell r="BC108">
            <v>0</v>
          </cell>
          <cell r="BL108">
            <v>0</v>
          </cell>
        </row>
        <row r="109">
          <cell r="AZ109" t="str">
            <v>TRANSITO CPP</v>
          </cell>
          <cell r="BC109">
            <v>372.34800000000001</v>
          </cell>
          <cell r="BD109">
            <v>128.40106499999999</v>
          </cell>
          <cell r="BE109">
            <v>-13.1984856</v>
          </cell>
          <cell r="BF109">
            <v>66.126669300000003</v>
          </cell>
          <cell r="BG109">
            <v>167.43372539999999</v>
          </cell>
          <cell r="BH109">
            <v>180.09015149999999</v>
          </cell>
          <cell r="BI109">
            <v>247.07627640000004</v>
          </cell>
          <cell r="BJ109">
            <v>92.430914400000006</v>
          </cell>
          <cell r="BK109">
            <v>71.227738599999995</v>
          </cell>
          <cell r="BL109">
            <v>49.508000000000003</v>
          </cell>
          <cell r="BM109">
            <v>0</v>
          </cell>
          <cell r="BN109">
            <v>0</v>
          </cell>
          <cell r="BO109">
            <v>1361.4440550000002</v>
          </cell>
        </row>
        <row r="111">
          <cell r="AZ111" t="str">
            <v>TOTAL INTERC. CELULAR</v>
          </cell>
          <cell r="BC111">
            <v>10838.7772248</v>
          </cell>
          <cell r="BD111">
            <v>12886.091549999997</v>
          </cell>
          <cell r="BE111">
            <v>13928.940637199999</v>
          </cell>
          <cell r="BF111">
            <v>12332.257994699999</v>
          </cell>
          <cell r="BG111">
            <v>10747.5094365</v>
          </cell>
          <cell r="BH111">
            <v>12659.827687500001</v>
          </cell>
          <cell r="BI111">
            <v>13566.686932799999</v>
          </cell>
          <cell r="BJ111">
            <v>13953.861057600001</v>
          </cell>
          <cell r="BK111">
            <v>12271.629011200002</v>
          </cell>
          <cell r="BL111">
            <v>14218.543999999998</v>
          </cell>
          <cell r="BM111">
            <v>0</v>
          </cell>
          <cell r="BN111">
            <v>0</v>
          </cell>
          <cell r="BO111">
            <v>127404.12553230001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Navigation"/>
      <sheetName val="Error checks"/>
      <sheetName val="Dashboard"/>
      <sheetName val="Incidence chart"/>
      <sheetName val="Model Set Up &gt;&gt;"/>
      <sheetName val="Charging rules"/>
      <sheetName val="Ofwat determination"/>
      <sheetName val="Tariff Structure"/>
      <sheetName val="Charge multipliers"/>
      <sheetName val="Inflation"/>
      <sheetName val="Incidence effects inputs"/>
      <sheetName val="Differential inputs"/>
      <sheetName val="Actuals inputs"/>
      <sheetName val="Outputs &gt;&gt;"/>
      <sheetName val="Total Charges"/>
      <sheetName val="Tariff output"/>
      <sheetName val="Compliance"/>
      <sheetName val="Incidence effects"/>
      <sheetName val="Differentials"/>
      <sheetName val="Average bills"/>
      <sheetName val="Calculations &gt;&gt;"/>
      <sheetName val="Tariff Calculations"/>
      <sheetName val="Incidence calculations"/>
      <sheetName val="Differential calculations"/>
      <sheetName val="Average bills calculation"/>
      <sheetName val="Lookup"/>
    </sheetNames>
    <sheetDataSet>
      <sheetData sheetId="0"/>
      <sheetData sheetId="1"/>
      <sheetData sheetId="2"/>
      <sheetData sheetId="3">
        <row r="10">
          <cell r="D10" t="str">
            <v>2018/19</v>
          </cell>
        </row>
        <row r="11">
          <cell r="D11" t="str">
            <v>2019/20</v>
          </cell>
        </row>
        <row r="12">
          <cell r="D12" t="str">
            <v>2020/21</v>
          </cell>
        </row>
      </sheetData>
      <sheetData sheetId="4"/>
      <sheetData sheetId="5"/>
      <sheetData sheetId="6"/>
      <sheetData sheetId="7"/>
      <sheetData sheetId="8">
        <row r="8">
          <cell r="G8">
            <v>194182</v>
          </cell>
        </row>
        <row r="9">
          <cell r="G9">
            <v>102961</v>
          </cell>
        </row>
        <row r="18">
          <cell r="B18" t="str">
            <v>HMSaR</v>
          </cell>
        </row>
        <row r="19">
          <cell r="B19" t="str">
            <v>HMSaWN</v>
          </cell>
        </row>
        <row r="20">
          <cell r="B20" t="str">
            <v>HMSbR</v>
          </cell>
        </row>
        <row r="21">
          <cell r="B21" t="str">
            <v>HMSbWN</v>
          </cell>
        </row>
        <row r="22">
          <cell r="B22" t="str">
            <v>HMScR</v>
          </cell>
        </row>
        <row r="23">
          <cell r="B23" t="str">
            <v>HMScWN</v>
          </cell>
        </row>
        <row r="24">
          <cell r="B24" t="str">
            <v>HMSdR</v>
          </cell>
        </row>
        <row r="25">
          <cell r="B25" t="str">
            <v>HMSdWN</v>
          </cell>
        </row>
        <row r="26">
          <cell r="B26" t="str">
            <v>HMSeR</v>
          </cell>
        </row>
        <row r="27">
          <cell r="B27" t="str">
            <v>HMSeWN</v>
          </cell>
        </row>
        <row r="28">
          <cell r="B28" t="str">
            <v>HMSfR</v>
          </cell>
        </row>
        <row r="29">
          <cell r="B29" t="str">
            <v>HMSfWN</v>
          </cell>
        </row>
        <row r="30">
          <cell r="B30" t="str">
            <v>HMSgR</v>
          </cell>
        </row>
        <row r="31">
          <cell r="B31" t="str">
            <v>HMSgWN</v>
          </cell>
        </row>
        <row r="32">
          <cell r="B32" t="str">
            <v>HMShR</v>
          </cell>
        </row>
        <row r="33">
          <cell r="B33" t="str">
            <v>HMShWN</v>
          </cell>
        </row>
        <row r="34">
          <cell r="B34" t="str">
            <v>HMVNWN</v>
          </cell>
        </row>
        <row r="35">
          <cell r="B35" t="str">
            <v>HMVNWR</v>
          </cell>
        </row>
        <row r="36">
          <cell r="B36" t="str">
            <v>HMVR</v>
          </cell>
        </row>
        <row r="37">
          <cell r="B37" t="str">
            <v>HMVWN</v>
          </cell>
        </row>
        <row r="38">
          <cell r="B38" t="str">
            <v>HMVWR</v>
          </cell>
        </row>
        <row r="39">
          <cell r="B39" t="str">
            <v>HMWR</v>
          </cell>
        </row>
        <row r="40">
          <cell r="B40" t="str">
            <v>HMWWN</v>
          </cell>
        </row>
        <row r="41">
          <cell r="B41" t="str">
            <v>HMWWR</v>
          </cell>
        </row>
        <row r="42">
          <cell r="B42" t="str">
            <v>HUA1R</v>
          </cell>
        </row>
        <row r="43">
          <cell r="B43" t="str">
            <v>HUA1WN</v>
          </cell>
        </row>
        <row r="44">
          <cell r="B44" t="str">
            <v>HUA1WR</v>
          </cell>
        </row>
        <row r="45">
          <cell r="B45" t="str">
            <v>HUA2R</v>
          </cell>
        </row>
        <row r="46">
          <cell r="B46" t="str">
            <v>HUA2WN</v>
          </cell>
        </row>
        <row r="47">
          <cell r="B47" t="str">
            <v>HUA2WR</v>
          </cell>
        </row>
        <row r="48">
          <cell r="B48" t="str">
            <v>HULR</v>
          </cell>
        </row>
        <row r="49">
          <cell r="B49" t="str">
            <v>HULWN</v>
          </cell>
        </row>
        <row r="50">
          <cell r="B50" t="str">
            <v>HULWR</v>
          </cell>
        </row>
        <row r="51">
          <cell r="B51" t="str">
            <v>HUMR</v>
          </cell>
        </row>
        <row r="52">
          <cell r="B52" t="str">
            <v>HUMWN</v>
          </cell>
        </row>
        <row r="53">
          <cell r="B53" t="str">
            <v>HUMWR</v>
          </cell>
        </row>
        <row r="54">
          <cell r="B54" t="str">
            <v>HURR</v>
          </cell>
        </row>
        <row r="55">
          <cell r="B55" t="str">
            <v>HURWN</v>
          </cell>
        </row>
        <row r="56">
          <cell r="B56" t="str">
            <v>HURWR</v>
          </cell>
        </row>
        <row r="57">
          <cell r="B57" t="str">
            <v>HUSOR</v>
          </cell>
        </row>
        <row r="58">
          <cell r="B58" t="str">
            <v>HUSOWN</v>
          </cell>
        </row>
        <row r="59">
          <cell r="B59" t="str">
            <v>HUSOWR</v>
          </cell>
        </row>
        <row r="60">
          <cell r="B60" t="str">
            <v>HUSR</v>
          </cell>
        </row>
        <row r="61">
          <cell r="B61" t="str">
            <v>HUSWN</v>
          </cell>
        </row>
        <row r="62">
          <cell r="B62" t="str">
            <v>NMSFIWN</v>
          </cell>
        </row>
        <row r="63">
          <cell r="B63" t="str">
            <v>NMSFIWR</v>
          </cell>
        </row>
        <row r="64">
          <cell r="B64" t="str">
            <v>NMSFLWN</v>
          </cell>
        </row>
        <row r="65">
          <cell r="B65" t="str">
            <v>NMSFLWR</v>
          </cell>
        </row>
        <row r="66">
          <cell r="B66" t="str">
            <v>NMSIaWN</v>
          </cell>
        </row>
        <row r="67">
          <cell r="B67" t="str">
            <v>NMSIbWN</v>
          </cell>
        </row>
        <row r="68">
          <cell r="B68" t="str">
            <v>NMSIcWN</v>
          </cell>
        </row>
        <row r="69">
          <cell r="B69" t="str">
            <v>NMSIdWN</v>
          </cell>
        </row>
        <row r="70">
          <cell r="B70" t="str">
            <v>NMSIeWN</v>
          </cell>
        </row>
        <row r="71">
          <cell r="B71" t="str">
            <v>NMSIfWN</v>
          </cell>
        </row>
        <row r="72">
          <cell r="B72" t="str">
            <v>NMSIgWN</v>
          </cell>
        </row>
        <row r="73">
          <cell r="B73" t="str">
            <v>NMSIhWN</v>
          </cell>
        </row>
        <row r="74">
          <cell r="B74" t="str">
            <v>NMSLaWN</v>
          </cell>
        </row>
        <row r="75">
          <cell r="B75" t="str">
            <v>NMSLbWN</v>
          </cell>
        </row>
        <row r="76">
          <cell r="B76" t="str">
            <v>NMSLcWN</v>
          </cell>
        </row>
        <row r="77">
          <cell r="B77" t="str">
            <v>NMSLdWN</v>
          </cell>
        </row>
        <row r="78">
          <cell r="B78" t="str">
            <v>NMSLeWN</v>
          </cell>
        </row>
        <row r="79">
          <cell r="B79" t="str">
            <v>NMSLfWN</v>
          </cell>
        </row>
        <row r="80">
          <cell r="B80" t="str">
            <v>NMSLgWN</v>
          </cell>
        </row>
        <row r="81">
          <cell r="B81" t="str">
            <v>NMSLhWN</v>
          </cell>
        </row>
        <row r="82">
          <cell r="B82" t="str">
            <v>NMSLiWN</v>
          </cell>
        </row>
        <row r="83">
          <cell r="B83" t="str">
            <v>NMSLjWN</v>
          </cell>
        </row>
        <row r="84">
          <cell r="B84" t="str">
            <v>NMSSaWN</v>
          </cell>
        </row>
        <row r="85">
          <cell r="B85" t="str">
            <v>NMSSbWN</v>
          </cell>
        </row>
        <row r="86">
          <cell r="B86" t="str">
            <v>NMSScWN</v>
          </cell>
        </row>
        <row r="87">
          <cell r="B87" t="str">
            <v>NMSSdWN</v>
          </cell>
        </row>
        <row r="88">
          <cell r="B88" t="str">
            <v>NMSSeWN</v>
          </cell>
        </row>
        <row r="89">
          <cell r="B89" t="str">
            <v>NMSSfWN</v>
          </cell>
        </row>
        <row r="90">
          <cell r="B90" t="str">
            <v>NMSSgWN</v>
          </cell>
        </row>
        <row r="91">
          <cell r="B91" t="str">
            <v>NMSShWN</v>
          </cell>
        </row>
        <row r="92">
          <cell r="B92" t="str">
            <v>NMVIWN</v>
          </cell>
        </row>
        <row r="93">
          <cell r="B93" t="str">
            <v>NMVIWR</v>
          </cell>
        </row>
        <row r="94">
          <cell r="B94" t="str">
            <v>NMVLWN</v>
          </cell>
        </row>
        <row r="95">
          <cell r="B95" t="str">
            <v>NMVLWR</v>
          </cell>
        </row>
        <row r="96">
          <cell r="B96" t="str">
            <v>NMVSWN</v>
          </cell>
        </row>
        <row r="97">
          <cell r="B97" t="str">
            <v>NMVSWR</v>
          </cell>
        </row>
        <row r="98">
          <cell r="B98" t="str">
            <v>NULWN</v>
          </cell>
        </row>
        <row r="99">
          <cell r="B99" t="str">
            <v>NULWR</v>
          </cell>
        </row>
        <row r="100">
          <cell r="B100" t="str">
            <v>NUMWN</v>
          </cell>
        </row>
        <row r="101">
          <cell r="B101" t="str">
            <v>NUMWR</v>
          </cell>
        </row>
        <row r="102">
          <cell r="B102" t="str">
            <v>NURWN</v>
          </cell>
        </row>
        <row r="103">
          <cell r="B103" t="str">
            <v>NURWR</v>
          </cell>
        </row>
        <row r="104">
          <cell r="B104" t="str">
            <v>NUSWN</v>
          </cell>
        </row>
      </sheetData>
      <sheetData sheetId="9"/>
      <sheetData sheetId="10"/>
      <sheetData sheetId="11"/>
      <sheetData sheetId="12"/>
      <sheetData sheetId="13"/>
      <sheetData sheetId="14"/>
      <sheetData sheetId="15"/>
      <sheetData sheetId="16"/>
      <sheetData sheetId="17"/>
      <sheetData sheetId="18">
        <row r="10">
          <cell r="AI10">
            <v>15.18</v>
          </cell>
          <cell r="AR10" t="str">
            <v>Unmeasured HH 150</v>
          </cell>
          <cell r="AS10">
            <v>-8.7061281163352267E-2</v>
          </cell>
          <cell r="AT10">
            <v>0.13994580615756286</v>
          </cell>
        </row>
        <row r="11">
          <cell r="AI11">
            <v>15.446</v>
          </cell>
          <cell r="AS11">
            <v>-9.6412802531316399E-2</v>
          </cell>
          <cell r="AT11">
            <v>0.13994580615756272</v>
          </cell>
        </row>
        <row r="12">
          <cell r="AI12">
            <v>15.75</v>
          </cell>
          <cell r="AS12">
            <v>-0.10269894235178899</v>
          </cell>
          <cell r="AT12">
            <v>0.13994580615756277</v>
          </cell>
        </row>
        <row r="13">
          <cell r="AI13">
            <v>14.6</v>
          </cell>
          <cell r="AS13">
            <v>-0.12659345379232273</v>
          </cell>
          <cell r="AT13">
            <v>0.1375269875383171</v>
          </cell>
        </row>
        <row r="14">
          <cell r="AI14">
            <v>51.693000000000005</v>
          </cell>
          <cell r="AS14">
            <v>-8.5685983255306311E-2</v>
          </cell>
          <cell r="AT14">
            <v>0.14049670066146913</v>
          </cell>
        </row>
        <row r="15">
          <cell r="AI15">
            <v>15.122999999999999</v>
          </cell>
          <cell r="AS15">
            <v>-0.12806147644194474</v>
          </cell>
          <cell r="AT15">
            <v>-0.19236436000092791</v>
          </cell>
        </row>
        <row r="16">
          <cell r="AI16">
            <v>54.78</v>
          </cell>
          <cell r="AS16">
            <v>-0.12335402689582604</v>
          </cell>
          <cell r="AT16">
            <v>-0.10227485545118371</v>
          </cell>
        </row>
        <row r="17">
          <cell r="AI17">
            <v>96.15</v>
          </cell>
          <cell r="AS17">
            <v>-0.12301602692415048</v>
          </cell>
          <cell r="AT17">
            <v>-0.1443794327040902</v>
          </cell>
        </row>
        <row r="18">
          <cell r="AI18">
            <v>54.932000000000002</v>
          </cell>
          <cell r="AS18">
            <v>-0.12604297314681448</v>
          </cell>
          <cell r="AT18">
            <v>-0.10227485545118381</v>
          </cell>
        </row>
        <row r="19">
          <cell r="AI19">
            <v>0</v>
          </cell>
          <cell r="AS19">
            <v>-0.12775546235633264</v>
          </cell>
          <cell r="AT19">
            <v>-0.19249195253085852</v>
          </cell>
        </row>
        <row r="20">
          <cell r="AI20">
            <v>127.78</v>
          </cell>
          <cell r="AS20">
            <v>1.1166436763294639E-2</v>
          </cell>
          <cell r="AT20">
            <v>-0.10227485545118384</v>
          </cell>
        </row>
        <row r="21">
          <cell r="AI21">
            <v>-5.8959999999999999</v>
          </cell>
          <cell r="AS21">
            <v>-0.13716345708762931</v>
          </cell>
          <cell r="AT21">
            <v>-0.19797671129670874</v>
          </cell>
        </row>
        <row r="22">
          <cell r="AI22">
            <v>18.260000000000002</v>
          </cell>
          <cell r="AS22">
            <v>-0.12891701194422375</v>
          </cell>
          <cell r="AT22">
            <v>-0.10227485545118378</v>
          </cell>
        </row>
        <row r="23">
          <cell r="AI23">
            <v>73</v>
          </cell>
          <cell r="AS23">
            <v>-0.11714367160112263</v>
          </cell>
          <cell r="AT23">
            <v>-0.19255562731816223</v>
          </cell>
        </row>
        <row r="24">
          <cell r="AI24">
            <v>32.890000000000008</v>
          </cell>
          <cell r="AS24">
            <v>-0.12123827538843901</v>
          </cell>
          <cell r="AT24">
            <v>-0.10227485545118371</v>
          </cell>
        </row>
        <row r="25">
          <cell r="AI25">
            <v>0</v>
          </cell>
          <cell r="AS25">
            <v>-0.13466537888774077</v>
          </cell>
          <cell r="AT25">
            <v>-0.17860315203969565</v>
          </cell>
        </row>
        <row r="26">
          <cell r="AI26">
            <v>73.02</v>
          </cell>
          <cell r="AS26">
            <v>-0.12446467349389295</v>
          </cell>
          <cell r="AT26">
            <v>-0.16141058310745651</v>
          </cell>
        </row>
        <row r="27">
          <cell r="AI27">
            <v>0</v>
          </cell>
          <cell r="AS27">
            <v>-0.12630819344015073</v>
          </cell>
          <cell r="AT27">
            <v>-0.30924619162617695</v>
          </cell>
        </row>
        <row r="28">
          <cell r="AI28">
            <v>0.01</v>
          </cell>
          <cell r="AS28">
            <v>-0.12864911034122187</v>
          </cell>
          <cell r="AT28">
            <v>-0.11980361800591324</v>
          </cell>
        </row>
        <row r="29">
          <cell r="AI29">
            <v>38.46</v>
          </cell>
          <cell r="AS29">
            <v>-0.12930876720918433</v>
          </cell>
          <cell r="AT29">
            <v>-0.16147610785532132</v>
          </cell>
        </row>
        <row r="30">
          <cell r="AI30">
            <v>0</v>
          </cell>
          <cell r="AS30">
            <v>-0.1266141635474286</v>
          </cell>
          <cell r="AT30">
            <v>-0.31002425568627434</v>
          </cell>
        </row>
        <row r="31">
          <cell r="AI31">
            <v>19.23</v>
          </cell>
          <cell r="AS31">
            <v>-0.12526361499143493</v>
          </cell>
          <cell r="AT31">
            <v>-0.12037130694182181</v>
          </cell>
        </row>
        <row r="32">
          <cell r="AI32">
            <v>29.2</v>
          </cell>
          <cell r="AS32">
            <v>-9.6136934545039618E-2</v>
          </cell>
          <cell r="AT32">
            <v>-0.1611768560580838</v>
          </cell>
        </row>
        <row r="33">
          <cell r="AI33">
            <v>0</v>
          </cell>
          <cell r="AS33">
            <v>-0.12711786033974826</v>
          </cell>
          <cell r="AT33">
            <v>-0.30934430908906352</v>
          </cell>
        </row>
        <row r="34">
          <cell r="AI34">
            <v>14.619</v>
          </cell>
          <cell r="AS34">
            <v>-0.11433759701469119</v>
          </cell>
          <cell r="AT34">
            <v>0.1375269875383171</v>
          </cell>
        </row>
        <row r="35">
          <cell r="AI35">
            <v>29.2</v>
          </cell>
          <cell r="AS35">
            <v>-0.1080032442091852</v>
          </cell>
          <cell r="AT35">
            <v>-0.15135115284536158</v>
          </cell>
        </row>
        <row r="36">
          <cell r="AI36">
            <v>0</v>
          </cell>
          <cell r="AS36">
            <v>-0.12602626242623044</v>
          </cell>
          <cell r="AT36">
            <v>-0.29258199973646393</v>
          </cell>
        </row>
        <row r="37">
          <cell r="AI37">
            <v>-14.88</v>
          </cell>
          <cell r="AS37">
            <v>-0.12707767244749238</v>
          </cell>
          <cell r="AT37">
            <v>0.1375269875383171</v>
          </cell>
        </row>
        <row r="38">
          <cell r="AI38">
            <v>0</v>
          </cell>
          <cell r="AS38">
            <v>-0.12540120673705538</v>
          </cell>
          <cell r="AT38">
            <v>0.42597835011390534</v>
          </cell>
        </row>
        <row r="39">
          <cell r="AI39">
            <v>3.8E-3</v>
          </cell>
          <cell r="AS39">
            <v>-0.12530779286758514</v>
          </cell>
          <cell r="AT39">
            <v>0.21582591322589134</v>
          </cell>
        </row>
        <row r="40">
          <cell r="AI40">
            <v>14.6</v>
          </cell>
          <cell r="AS40">
            <v>-0.12512998485486404</v>
          </cell>
          <cell r="AT40">
            <v>0.1375269875383171</v>
          </cell>
        </row>
        <row r="41">
          <cell r="AI41">
            <v>0</v>
          </cell>
          <cell r="AS41">
            <v>-0.12539444000706856</v>
          </cell>
          <cell r="AT41">
            <v>-0.15176633665603312</v>
          </cell>
        </row>
        <row r="42">
          <cell r="AI42">
            <v>-35.375999999999998</v>
          </cell>
          <cell r="AS42">
            <v>-0.12591829562221984</v>
          </cell>
          <cell r="AT42">
            <v>-0.29295008756576224</v>
          </cell>
        </row>
        <row r="43">
          <cell r="AI43">
            <v>0</v>
          </cell>
          <cell r="AS43" t="str">
            <v/>
          </cell>
          <cell r="AT43" t="str">
            <v/>
          </cell>
        </row>
        <row r="44">
          <cell r="AI44">
            <v>0</v>
          </cell>
          <cell r="AS44" t="str">
            <v/>
          </cell>
          <cell r="AT44" t="str">
            <v/>
          </cell>
        </row>
        <row r="45">
          <cell r="AI45">
            <v>0</v>
          </cell>
          <cell r="AS45" t="str">
            <v/>
          </cell>
          <cell r="AT45" t="str">
            <v/>
          </cell>
        </row>
        <row r="46">
          <cell r="AI46">
            <v>0</v>
          </cell>
          <cell r="AS46" t="str">
            <v/>
          </cell>
          <cell r="AT46" t="str">
            <v/>
          </cell>
        </row>
        <row r="47">
          <cell r="AI47">
            <v>0</v>
          </cell>
          <cell r="AS47" t="str">
            <v/>
          </cell>
          <cell r="AT47" t="str">
            <v/>
          </cell>
        </row>
        <row r="48">
          <cell r="AI48">
            <v>0</v>
          </cell>
          <cell r="AS48" t="str">
            <v/>
          </cell>
          <cell r="AT48" t="str">
            <v/>
          </cell>
        </row>
        <row r="49">
          <cell r="AI49">
            <v>0</v>
          </cell>
          <cell r="AS49" t="str">
            <v/>
          </cell>
          <cell r="AT49" t="str">
            <v/>
          </cell>
        </row>
        <row r="50">
          <cell r="AI50">
            <v>0</v>
          </cell>
          <cell r="AS50" t="str">
            <v/>
          </cell>
          <cell r="AT50" t="str">
            <v/>
          </cell>
        </row>
        <row r="51">
          <cell r="AI51">
            <v>0</v>
          </cell>
          <cell r="AS51" t="str">
            <v/>
          </cell>
          <cell r="AT51" t="str">
            <v/>
          </cell>
        </row>
        <row r="52">
          <cell r="AI52">
            <v>0</v>
          </cell>
          <cell r="AS52" t="str">
            <v/>
          </cell>
          <cell r="AT52" t="str">
            <v/>
          </cell>
        </row>
        <row r="53">
          <cell r="AI53">
            <v>0</v>
          </cell>
          <cell r="AS53" t="str">
            <v/>
          </cell>
          <cell r="AT53" t="str">
            <v/>
          </cell>
        </row>
        <row r="54">
          <cell r="AI54">
            <v>0</v>
          </cell>
          <cell r="AS54" t="str">
            <v/>
          </cell>
          <cell r="AT54" t="str">
            <v/>
          </cell>
        </row>
      </sheetData>
      <sheetData sheetId="19">
        <row r="14">
          <cell r="U14" t="str">
            <v>Differential A</v>
          </cell>
        </row>
        <row r="15">
          <cell r="U15" t="str">
            <v>Differential B</v>
          </cell>
        </row>
        <row r="16">
          <cell r="U16" t="str">
            <v/>
          </cell>
        </row>
        <row r="17">
          <cell r="U17" t="str">
            <v/>
          </cell>
        </row>
        <row r="18">
          <cell r="U18" t="str">
            <v/>
          </cell>
        </row>
        <row r="19">
          <cell r="U19" t="str">
            <v/>
          </cell>
        </row>
      </sheetData>
      <sheetData sheetId="20"/>
      <sheetData sheetId="21"/>
      <sheetData sheetId="22"/>
      <sheetData sheetId="23"/>
      <sheetData sheetId="24"/>
      <sheetData sheetId="25"/>
      <sheetData sheetId="26">
        <row r="13">
          <cell r="B13" t="str">
            <v>2020/21</v>
          </cell>
        </row>
        <row r="14">
          <cell r="B14" t="str">
            <v>2021/22</v>
          </cell>
        </row>
        <row r="15">
          <cell r="B15" t="str">
            <v>2022/23</v>
          </cell>
        </row>
        <row r="16">
          <cell r="B16" t="str">
            <v>2023/24</v>
          </cell>
        </row>
        <row r="17">
          <cell r="B17" t="str">
            <v>2024/25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_Tmx Origen"/>
      <sheetName val="BI_Tmx"/>
      <sheetName val="Hoja1"/>
      <sheetName val="Hoja1 (2)"/>
      <sheetName val="Resumen por ser_"/>
      <sheetName val="Resumen por ser Consolidado"/>
      <sheetName val="V.1"/>
      <sheetName val="V.4"/>
      <sheetName val="Itx"/>
      <sheetName val="Hoja2"/>
      <sheetName val="V.7"/>
      <sheetName val="V.7 "/>
      <sheetName val="V.8"/>
      <sheetName val="V.8 "/>
      <sheetName val="C.8.3"/>
      <sheetName val="V.11"/>
      <sheetName val="E. Reconcil"/>
      <sheetName val="Relevantes"/>
      <sheetName val="Líneas"/>
      <sheetName val="3 ING HOM"/>
      <sheetName val="Rural"/>
      <sheetName val="T Pública"/>
      <sheetName val="Relevantes Consolidado"/>
      <sheetName val="ELIMIN EN TELMEX POR UNINET"/>
      <sheetName val="ELIMIN EN TELMEX POR TELNOR"/>
      <sheetName val="RESUMEN_SOLO TLN"/>
      <sheetName val="RESUMEN_SOLO UNINET"/>
      <sheetName val="Terceros_tabla"/>
      <sheetName val="RESUMEN con UNINET_TELNOR"/>
      <sheetName val="Resumen Gastos"/>
      <sheetName val="Transporte 045"/>
      <sheetName val="Hoja3"/>
    </sheetNames>
    <sheetDataSet>
      <sheetData sheetId="0" refreshError="1"/>
      <sheetData sheetId="1" refreshError="1">
        <row r="5">
          <cell r="B5" t="str">
            <v>0102</v>
          </cell>
          <cell r="S5">
            <v>1331.8799999999999</v>
          </cell>
        </row>
        <row r="6">
          <cell r="B6" t="str">
            <v>0102</v>
          </cell>
          <cell r="S6">
            <v>7885.23</v>
          </cell>
        </row>
        <row r="7">
          <cell r="B7" t="str">
            <v>0102</v>
          </cell>
          <cell r="S7">
            <v>3248.76</v>
          </cell>
        </row>
        <row r="8">
          <cell r="B8" t="str">
            <v>0102</v>
          </cell>
          <cell r="S8">
            <v>276497413.46999997</v>
          </cell>
        </row>
        <row r="9">
          <cell r="B9" t="str">
            <v>0603</v>
          </cell>
          <cell r="S9">
            <v>-35860469.869999997</v>
          </cell>
        </row>
        <row r="10">
          <cell r="B10" t="str">
            <v>0603</v>
          </cell>
          <cell r="S10">
            <v>27543187.430000003</v>
          </cell>
        </row>
        <row r="11">
          <cell r="B11" t="str">
            <v>0603</v>
          </cell>
          <cell r="S11">
            <v>327.31</v>
          </cell>
        </row>
        <row r="12">
          <cell r="B12" t="str">
            <v>0102</v>
          </cell>
          <cell r="S12">
            <v>16255789</v>
          </cell>
        </row>
        <row r="13">
          <cell r="B13" t="str">
            <v>0603</v>
          </cell>
          <cell r="S13">
            <v>37081.370000000003</v>
          </cell>
        </row>
        <row r="14">
          <cell r="B14" t="str">
            <v>0102</v>
          </cell>
          <cell r="S14">
            <v>3630486.25</v>
          </cell>
        </row>
        <row r="15">
          <cell r="B15" t="str">
            <v>0102</v>
          </cell>
          <cell r="S15">
            <v>2053.2800000000002</v>
          </cell>
        </row>
        <row r="16">
          <cell r="B16" t="str">
            <v>1301</v>
          </cell>
          <cell r="S16">
            <v>1806</v>
          </cell>
        </row>
        <row r="17">
          <cell r="B17" t="str">
            <v>1303</v>
          </cell>
          <cell r="S17">
            <v>228528</v>
          </cell>
        </row>
        <row r="18">
          <cell r="B18" t="str">
            <v>1303</v>
          </cell>
          <cell r="S18">
            <v>129059.32</v>
          </cell>
        </row>
        <row r="19">
          <cell r="B19" t="str">
            <v>0603</v>
          </cell>
          <cell r="S19">
            <v>685657621.28999996</v>
          </cell>
        </row>
        <row r="20">
          <cell r="B20" t="str">
            <v>0603</v>
          </cell>
          <cell r="S20">
            <v>45600706.490000002</v>
          </cell>
        </row>
        <row r="21">
          <cell r="B21" t="str">
            <v>0603</v>
          </cell>
          <cell r="S21">
            <v>119.42</v>
          </cell>
        </row>
        <row r="22">
          <cell r="B22" t="str">
            <v>0603</v>
          </cell>
          <cell r="S22">
            <v>7518</v>
          </cell>
        </row>
        <row r="23">
          <cell r="B23" t="str">
            <v>0102</v>
          </cell>
          <cell r="S23">
            <v>767311256.79999995</v>
          </cell>
        </row>
        <row r="24">
          <cell r="B24" t="str">
            <v>0102</v>
          </cell>
          <cell r="S24">
            <v>316648287.07999998</v>
          </cell>
        </row>
        <row r="25">
          <cell r="B25" t="str">
            <v>0102</v>
          </cell>
          <cell r="S25">
            <v>220441569.25</v>
          </cell>
        </row>
        <row r="26">
          <cell r="B26" t="str">
            <v>0102</v>
          </cell>
          <cell r="S26">
            <v>483431728.35000002</v>
          </cell>
        </row>
        <row r="27">
          <cell r="B27" t="str">
            <v>0102</v>
          </cell>
          <cell r="S27">
            <v>99762931.890000001</v>
          </cell>
        </row>
        <row r="28">
          <cell r="B28" t="str">
            <v>0102</v>
          </cell>
          <cell r="S28">
            <v>34539907.269999996</v>
          </cell>
        </row>
        <row r="29">
          <cell r="B29" t="str">
            <v>0102</v>
          </cell>
          <cell r="S29">
            <v>23189125.43</v>
          </cell>
        </row>
        <row r="30">
          <cell r="B30" t="str">
            <v>0102</v>
          </cell>
          <cell r="S30">
            <v>9196115.1699999999</v>
          </cell>
        </row>
        <row r="31">
          <cell r="B31" t="str">
            <v>0102</v>
          </cell>
          <cell r="S31">
            <v>20809867.050000001</v>
          </cell>
        </row>
        <row r="32">
          <cell r="B32" t="str">
            <v>0102</v>
          </cell>
          <cell r="S32">
            <v>162959717.41999999</v>
          </cell>
        </row>
        <row r="33">
          <cell r="B33" t="str">
            <v>1301</v>
          </cell>
          <cell r="S33">
            <v>-903</v>
          </cell>
        </row>
        <row r="34">
          <cell r="B34" t="str">
            <v>1303</v>
          </cell>
          <cell r="S34">
            <v>-121578</v>
          </cell>
        </row>
        <row r="35">
          <cell r="B35" t="str">
            <v>1303</v>
          </cell>
          <cell r="S35">
            <v>-52260.71</v>
          </cell>
        </row>
        <row r="36">
          <cell r="B36" t="str">
            <v>1301</v>
          </cell>
          <cell r="S36">
            <v>-2063.84</v>
          </cell>
        </row>
        <row r="37">
          <cell r="B37" t="str">
            <v>1303</v>
          </cell>
          <cell r="S37">
            <v>5094790415.2800007</v>
          </cell>
        </row>
        <row r="38">
          <cell r="B38" t="str">
            <v>1408</v>
          </cell>
          <cell r="S38">
            <v>465632713.96000004</v>
          </cell>
        </row>
        <row r="39">
          <cell r="B39" t="str">
            <v>1408</v>
          </cell>
          <cell r="S39">
            <v>6569142014.4500008</v>
          </cell>
        </row>
        <row r="40">
          <cell r="B40" t="str">
            <v>1408</v>
          </cell>
          <cell r="S40">
            <v>8918024.040000001</v>
          </cell>
        </row>
        <row r="41">
          <cell r="B41" t="str">
            <v>03</v>
          </cell>
          <cell r="S41">
            <v>4254209.5999999996</v>
          </cell>
        </row>
        <row r="42">
          <cell r="B42" t="str">
            <v>1408</v>
          </cell>
          <cell r="S42">
            <v>6029927.7299999995</v>
          </cell>
        </row>
        <row r="43">
          <cell r="B43" t="str">
            <v>1408</v>
          </cell>
          <cell r="S43">
            <v>7552701.169999999</v>
          </cell>
        </row>
        <row r="44">
          <cell r="B44" t="str">
            <v>1403</v>
          </cell>
          <cell r="S44">
            <v>14803791.699999999</v>
          </cell>
        </row>
        <row r="45">
          <cell r="B45" t="str">
            <v>0202</v>
          </cell>
          <cell r="S45">
            <v>287545</v>
          </cell>
        </row>
        <row r="46">
          <cell r="B46" t="str">
            <v>0610</v>
          </cell>
          <cell r="S46">
            <v>99686.25</v>
          </cell>
        </row>
        <row r="47">
          <cell r="B47" t="str">
            <v>1403</v>
          </cell>
          <cell r="S47">
            <v>482907.19999999995</v>
          </cell>
        </row>
        <row r="48">
          <cell r="B48" t="str">
            <v>0610</v>
          </cell>
          <cell r="S48">
            <v>-6944.99</v>
          </cell>
        </row>
        <row r="49">
          <cell r="B49" t="str">
            <v>0610</v>
          </cell>
          <cell r="S49">
            <v>12550</v>
          </cell>
        </row>
        <row r="50">
          <cell r="B50" t="str">
            <v>0610</v>
          </cell>
          <cell r="S50">
            <v>41232.429999999993</v>
          </cell>
        </row>
        <row r="51">
          <cell r="B51" t="str">
            <v>1303</v>
          </cell>
          <cell r="S51">
            <v>19066877899.919998</v>
          </cell>
        </row>
        <row r="52">
          <cell r="B52" t="str">
            <v>1408</v>
          </cell>
          <cell r="S52">
            <v>4177523.64</v>
          </cell>
        </row>
        <row r="53">
          <cell r="B53" t="str">
            <v>0610</v>
          </cell>
          <cell r="S53">
            <v>561707.88</v>
          </cell>
        </row>
        <row r="54">
          <cell r="B54" t="str">
            <v>0610</v>
          </cell>
          <cell r="S54">
            <v>1028233.05</v>
          </cell>
        </row>
        <row r="55">
          <cell r="B55" t="str">
            <v>1303</v>
          </cell>
          <cell r="S55">
            <v>587291.73</v>
          </cell>
        </row>
        <row r="56">
          <cell r="B56" t="str">
            <v>1403</v>
          </cell>
          <cell r="S56">
            <v>-486.15</v>
          </cell>
        </row>
        <row r="57">
          <cell r="B57" t="str">
            <v>1403</v>
          </cell>
          <cell r="S57">
            <v>1375000</v>
          </cell>
        </row>
        <row r="58">
          <cell r="B58" t="str">
            <v>1303</v>
          </cell>
          <cell r="S58">
            <v>79447966.530000001</v>
          </cell>
        </row>
        <row r="59">
          <cell r="B59" t="str">
            <v>1301</v>
          </cell>
          <cell r="S59">
            <v>47602859.640000008</v>
          </cell>
        </row>
        <row r="60">
          <cell r="B60" t="str">
            <v>1408</v>
          </cell>
          <cell r="S60">
            <v>3232326.58</v>
          </cell>
        </row>
        <row r="61">
          <cell r="B61" t="str">
            <v>01</v>
          </cell>
          <cell r="S61">
            <v>635414.24999999988</v>
          </cell>
        </row>
        <row r="62">
          <cell r="B62" t="str">
            <v>1401</v>
          </cell>
          <cell r="S62">
            <v>147905.01</v>
          </cell>
        </row>
        <row r="63">
          <cell r="B63" t="str">
            <v>0610</v>
          </cell>
          <cell r="S63">
            <v>15274.259999999998</v>
          </cell>
        </row>
        <row r="64">
          <cell r="B64" t="str">
            <v>1301</v>
          </cell>
          <cell r="S64">
            <v>50427.65</v>
          </cell>
        </row>
        <row r="65">
          <cell r="B65" t="str">
            <v>1301</v>
          </cell>
          <cell r="S65">
            <v>49000</v>
          </cell>
        </row>
        <row r="66">
          <cell r="B66" t="str">
            <v>0603</v>
          </cell>
          <cell r="S66">
            <v>273503765.77999997</v>
          </cell>
        </row>
        <row r="67">
          <cell r="B67" t="str">
            <v>1301</v>
          </cell>
          <cell r="S67">
            <v>0</v>
          </cell>
        </row>
        <row r="68">
          <cell r="B68" t="str">
            <v>1301</v>
          </cell>
          <cell r="S68">
            <v>106000279.34000002</v>
          </cell>
        </row>
        <row r="69">
          <cell r="B69" t="str">
            <v>1301</v>
          </cell>
          <cell r="S69">
            <v>226916.23</v>
          </cell>
        </row>
        <row r="70">
          <cell r="B70" t="str">
            <v>1301</v>
          </cell>
          <cell r="S70">
            <v>564900</v>
          </cell>
        </row>
        <row r="71">
          <cell r="B71" t="str">
            <v>1301</v>
          </cell>
          <cell r="S71">
            <v>1737.38</v>
          </cell>
        </row>
        <row r="72">
          <cell r="B72" t="str">
            <v>1301</v>
          </cell>
          <cell r="S72">
            <v>1393.3400000000001</v>
          </cell>
        </row>
        <row r="73">
          <cell r="B73" t="str">
            <v>1301</v>
          </cell>
          <cell r="S73">
            <v>737308.22</v>
          </cell>
        </row>
        <row r="74">
          <cell r="B74" t="str">
            <v>1301</v>
          </cell>
          <cell r="S74">
            <v>6870130.7599999998</v>
          </cell>
        </row>
        <row r="75">
          <cell r="B75" t="str">
            <v>1301</v>
          </cell>
          <cell r="S75">
            <v>53820</v>
          </cell>
        </row>
        <row r="76">
          <cell r="B76" t="str">
            <v>1301</v>
          </cell>
          <cell r="S76">
            <v>298605</v>
          </cell>
        </row>
        <row r="77">
          <cell r="B77" t="str">
            <v>1301</v>
          </cell>
          <cell r="S77">
            <v>347989021.61000001</v>
          </cell>
        </row>
        <row r="78">
          <cell r="B78" t="str">
            <v>0603</v>
          </cell>
          <cell r="S78">
            <v>1376.72</v>
          </cell>
        </row>
        <row r="79">
          <cell r="B79" t="str">
            <v>1303</v>
          </cell>
          <cell r="S79">
            <v>19725437.950000003</v>
          </cell>
        </row>
        <row r="80">
          <cell r="B80" t="str">
            <v>0610</v>
          </cell>
          <cell r="S80">
            <v>6479593.8300000001</v>
          </cell>
        </row>
        <row r="81">
          <cell r="B81" t="str">
            <v>0610</v>
          </cell>
          <cell r="S81">
            <v>55146</v>
          </cell>
        </row>
        <row r="82">
          <cell r="B82" t="str">
            <v>0610</v>
          </cell>
          <cell r="S82">
            <v>43344763.640000001</v>
          </cell>
        </row>
        <row r="83">
          <cell r="B83" t="str">
            <v>0610</v>
          </cell>
          <cell r="S83">
            <v>22580035.52</v>
          </cell>
        </row>
        <row r="84">
          <cell r="B84" t="str">
            <v>0610</v>
          </cell>
          <cell r="S84">
            <v>-46087.5</v>
          </cell>
        </row>
        <row r="85">
          <cell r="B85" t="str">
            <v>0610</v>
          </cell>
          <cell r="S85">
            <v>4540445.5</v>
          </cell>
        </row>
        <row r="86">
          <cell r="B86" t="str">
            <v>0603</v>
          </cell>
          <cell r="S86">
            <v>157155048.68000001</v>
          </cell>
        </row>
        <row r="87">
          <cell r="B87" t="str">
            <v>0610</v>
          </cell>
          <cell r="S87">
            <v>827342.41</v>
          </cell>
        </row>
        <row r="88">
          <cell r="B88" t="str">
            <v>0610</v>
          </cell>
          <cell r="S88">
            <v>-698.04</v>
          </cell>
        </row>
        <row r="89">
          <cell r="B89" t="str">
            <v>0603</v>
          </cell>
          <cell r="S89">
            <v>-181715163.81999996</v>
          </cell>
        </row>
        <row r="90">
          <cell r="B90" t="str">
            <v>0603</v>
          </cell>
          <cell r="S90">
            <v>109551394.95000002</v>
          </cell>
        </row>
        <row r="91">
          <cell r="B91" t="str">
            <v>0603</v>
          </cell>
          <cell r="S91">
            <v>-459.66</v>
          </cell>
        </row>
        <row r="92">
          <cell r="B92" t="str">
            <v>0603</v>
          </cell>
          <cell r="S92">
            <v>141138112.67999998</v>
          </cell>
        </row>
        <row r="93">
          <cell r="B93" t="str">
            <v>0603</v>
          </cell>
          <cell r="S93">
            <v>271439548.79000002</v>
          </cell>
        </row>
        <row r="94">
          <cell r="B94" t="str">
            <v>0603</v>
          </cell>
          <cell r="S94">
            <v>189905.86</v>
          </cell>
        </row>
        <row r="95">
          <cell r="B95" t="str">
            <v>0603</v>
          </cell>
          <cell r="S95">
            <v>-10266.870000000001</v>
          </cell>
        </row>
        <row r="96">
          <cell r="B96" t="str">
            <v>0603</v>
          </cell>
          <cell r="S96">
            <v>161845.56</v>
          </cell>
        </row>
        <row r="97">
          <cell r="B97" t="str">
            <v>0603</v>
          </cell>
          <cell r="S97">
            <v>-198</v>
          </cell>
        </row>
        <row r="98">
          <cell r="B98" t="str">
            <v>0603</v>
          </cell>
          <cell r="S98">
            <v>-2928136521.48</v>
          </cell>
        </row>
        <row r="99">
          <cell r="B99" t="str">
            <v>0603</v>
          </cell>
          <cell r="S99">
            <v>6184.2599999999984</v>
          </cell>
        </row>
        <row r="100">
          <cell r="B100" t="str">
            <v>0603</v>
          </cell>
          <cell r="S100">
            <v>1184827.95</v>
          </cell>
        </row>
        <row r="101">
          <cell r="B101" t="str">
            <v>0603</v>
          </cell>
          <cell r="S101">
            <v>71216.339999999982</v>
          </cell>
        </row>
        <row r="102">
          <cell r="B102" t="str">
            <v>0603</v>
          </cell>
          <cell r="S102">
            <v>515.05999999999995</v>
          </cell>
        </row>
        <row r="103">
          <cell r="B103" t="str">
            <v>0603</v>
          </cell>
          <cell r="S103">
            <v>1041.67</v>
          </cell>
        </row>
        <row r="104">
          <cell r="B104" t="str">
            <v>0603</v>
          </cell>
          <cell r="S104">
            <v>164172118.83000001</v>
          </cell>
        </row>
        <row r="105">
          <cell r="B105" t="str">
            <v>0603</v>
          </cell>
          <cell r="S105">
            <v>84387305.210000008</v>
          </cell>
        </row>
        <row r="106">
          <cell r="B106" t="str">
            <v>0603</v>
          </cell>
          <cell r="S106">
            <v>-449.96</v>
          </cell>
        </row>
        <row r="107">
          <cell r="B107" t="str">
            <v>0603</v>
          </cell>
          <cell r="S107">
            <v>156.55000000000001</v>
          </cell>
        </row>
        <row r="108">
          <cell r="B108" t="str">
            <v>0603</v>
          </cell>
          <cell r="S108">
            <v>-166</v>
          </cell>
        </row>
        <row r="109">
          <cell r="B109" t="str">
            <v>0603</v>
          </cell>
          <cell r="S109">
            <v>-218</v>
          </cell>
        </row>
        <row r="110">
          <cell r="B110" t="str">
            <v>0603</v>
          </cell>
          <cell r="S110">
            <v>0</v>
          </cell>
        </row>
        <row r="111">
          <cell r="B111" t="str">
            <v>0610</v>
          </cell>
          <cell r="S111">
            <v>189430.28</v>
          </cell>
        </row>
        <row r="112">
          <cell r="B112" t="str">
            <v>0610</v>
          </cell>
          <cell r="S112">
            <v>1631445.42</v>
          </cell>
        </row>
        <row r="113">
          <cell r="B113" t="str">
            <v>0102</v>
          </cell>
          <cell r="S113">
            <v>5695524163.249999</v>
          </cell>
        </row>
        <row r="114">
          <cell r="B114" t="str">
            <v>0102</v>
          </cell>
          <cell r="S114">
            <v>-923</v>
          </cell>
        </row>
        <row r="115">
          <cell r="B115" t="str">
            <v>0102</v>
          </cell>
          <cell r="S115">
            <v>0</v>
          </cell>
        </row>
        <row r="116">
          <cell r="B116" t="str">
            <v>0610</v>
          </cell>
          <cell r="S116">
            <v>5167.1100000000015</v>
          </cell>
        </row>
        <row r="117">
          <cell r="B117" t="str">
            <v>0610</v>
          </cell>
          <cell r="S117">
            <v>16091.78</v>
          </cell>
        </row>
        <row r="118">
          <cell r="B118" t="str">
            <v>1402</v>
          </cell>
          <cell r="S118">
            <v>1065</v>
          </cell>
        </row>
        <row r="119">
          <cell r="B119" t="str">
            <v>1303</v>
          </cell>
          <cell r="S119">
            <v>6865.5400000000009</v>
          </cell>
        </row>
        <row r="120">
          <cell r="B120" t="str">
            <v>0102</v>
          </cell>
          <cell r="S120">
            <v>1430778.9299999997</v>
          </cell>
        </row>
        <row r="121">
          <cell r="B121" t="str">
            <v>0102</v>
          </cell>
          <cell r="S121">
            <v>17952267.620000001</v>
          </cell>
        </row>
        <row r="122">
          <cell r="B122" t="str">
            <v>0102</v>
          </cell>
          <cell r="S122">
            <v>98596331.840000004</v>
          </cell>
        </row>
        <row r="123">
          <cell r="B123" t="str">
            <v>0102</v>
          </cell>
          <cell r="S123">
            <v>65697009.089999996</v>
          </cell>
        </row>
        <row r="124">
          <cell r="B124" t="str">
            <v>0102</v>
          </cell>
          <cell r="S124">
            <v>203431315.63</v>
          </cell>
        </row>
        <row r="125">
          <cell r="B125" t="str">
            <v>0102</v>
          </cell>
          <cell r="S125">
            <v>43.1</v>
          </cell>
        </row>
        <row r="126">
          <cell r="B126" t="str">
            <v>0102</v>
          </cell>
          <cell r="S126">
            <v>8793776.9400000013</v>
          </cell>
        </row>
        <row r="127">
          <cell r="B127" t="str">
            <v>0102</v>
          </cell>
          <cell r="S127">
            <v>2317366.4300000002</v>
          </cell>
        </row>
        <row r="128">
          <cell r="B128" t="str">
            <v>0102</v>
          </cell>
          <cell r="S128">
            <v>45373761.460000001</v>
          </cell>
        </row>
        <row r="129">
          <cell r="B129" t="str">
            <v>0102</v>
          </cell>
          <cell r="S129">
            <v>7806979.629999999</v>
          </cell>
        </row>
        <row r="130">
          <cell r="B130" t="str">
            <v>0102</v>
          </cell>
          <cell r="S130">
            <v>6182572.25</v>
          </cell>
        </row>
        <row r="131">
          <cell r="B131" t="str">
            <v>0102</v>
          </cell>
          <cell r="S131">
            <v>103121.23999999999</v>
          </cell>
        </row>
        <row r="132">
          <cell r="B132" t="str">
            <v>0102</v>
          </cell>
          <cell r="S132">
            <v>89638.56</v>
          </cell>
        </row>
        <row r="133">
          <cell r="B133" t="str">
            <v>0102</v>
          </cell>
          <cell r="S133">
            <v>37675</v>
          </cell>
        </row>
        <row r="134">
          <cell r="B134" t="str">
            <v>1303</v>
          </cell>
          <cell r="S134">
            <v>14765249.84</v>
          </cell>
        </row>
        <row r="135">
          <cell r="B135" t="str">
            <v>0102</v>
          </cell>
          <cell r="S135">
            <v>14216619.91</v>
          </cell>
        </row>
        <row r="136">
          <cell r="B136" t="str">
            <v>1301</v>
          </cell>
          <cell r="S136">
            <v>-4361150.41</v>
          </cell>
        </row>
        <row r="137">
          <cell r="B137" t="str">
            <v>ITX</v>
          </cell>
          <cell r="S137">
            <v>248186728.65000004</v>
          </cell>
        </row>
        <row r="138">
          <cell r="B138" t="str">
            <v>ITX</v>
          </cell>
          <cell r="S138">
            <v>-148748765.05000001</v>
          </cell>
        </row>
        <row r="139">
          <cell r="B139" t="str">
            <v>0102</v>
          </cell>
          <cell r="S139">
            <v>2657648311.3699999</v>
          </cell>
        </row>
        <row r="140">
          <cell r="B140" t="str">
            <v>0102</v>
          </cell>
          <cell r="S140">
            <v>86965903.050000012</v>
          </cell>
        </row>
        <row r="141">
          <cell r="B141" t="str">
            <v>0102</v>
          </cell>
          <cell r="S141">
            <v>1304425337.24</v>
          </cell>
        </row>
        <row r="142">
          <cell r="B142" t="str">
            <v>0102</v>
          </cell>
          <cell r="S142">
            <v>143946.70000000001</v>
          </cell>
        </row>
        <row r="143">
          <cell r="B143" t="str">
            <v>0102</v>
          </cell>
          <cell r="S143">
            <v>126000</v>
          </cell>
        </row>
        <row r="144">
          <cell r="B144" t="str">
            <v>0102</v>
          </cell>
          <cell r="S144">
            <v>54800</v>
          </cell>
        </row>
        <row r="145">
          <cell r="B145" t="str">
            <v>1303</v>
          </cell>
          <cell r="S145">
            <v>1702931426.1900003</v>
          </cell>
        </row>
        <row r="146">
          <cell r="B146" t="str">
            <v>12</v>
          </cell>
          <cell r="S146">
            <v>81056188921.050003</v>
          </cell>
        </row>
        <row r="147">
          <cell r="B147" t="str">
            <v>1303</v>
          </cell>
          <cell r="S147">
            <v>10955003.299999999</v>
          </cell>
        </row>
        <row r="148">
          <cell r="B148" t="str">
            <v>12</v>
          </cell>
          <cell r="S148">
            <v>42541274.830000006</v>
          </cell>
        </row>
        <row r="149">
          <cell r="B149" t="str">
            <v>0603</v>
          </cell>
          <cell r="S149">
            <v>3293233912.3600006</v>
          </cell>
        </row>
        <row r="150">
          <cell r="B150" t="str">
            <v>0603</v>
          </cell>
          <cell r="S150">
            <v>5316572921.1599998</v>
          </cell>
        </row>
        <row r="151">
          <cell r="B151" t="str">
            <v>0603</v>
          </cell>
          <cell r="S151">
            <v>268978114.21999997</v>
          </cell>
        </row>
        <row r="152">
          <cell r="B152" t="str">
            <v>1408</v>
          </cell>
          <cell r="S152">
            <v>0</v>
          </cell>
        </row>
        <row r="153">
          <cell r="B153" t="str">
            <v>0603</v>
          </cell>
          <cell r="S153">
            <v>-54190.619999999995</v>
          </cell>
        </row>
        <row r="154">
          <cell r="B154" t="str">
            <v>0603</v>
          </cell>
          <cell r="S154">
            <v>9573037512.6900024</v>
          </cell>
        </row>
        <row r="155">
          <cell r="B155" t="str">
            <v>0603</v>
          </cell>
          <cell r="S155">
            <v>6650587.5099999988</v>
          </cell>
        </row>
        <row r="156">
          <cell r="B156" t="str">
            <v>0603</v>
          </cell>
          <cell r="S156">
            <v>81.029999999999973</v>
          </cell>
        </row>
        <row r="157">
          <cell r="B157" t="str">
            <v>0603</v>
          </cell>
          <cell r="S157">
            <v>146.28</v>
          </cell>
        </row>
        <row r="158">
          <cell r="B158" t="str">
            <v>0603</v>
          </cell>
          <cell r="S158">
            <v>7.5</v>
          </cell>
        </row>
        <row r="159">
          <cell r="B159" t="str">
            <v>0603</v>
          </cell>
          <cell r="S159">
            <v>471117928.73000002</v>
          </cell>
        </row>
        <row r="160">
          <cell r="B160" t="str">
            <v>1301</v>
          </cell>
          <cell r="S160">
            <v>0</v>
          </cell>
        </row>
        <row r="161">
          <cell r="B161" t="str">
            <v>03</v>
          </cell>
          <cell r="S161">
            <v>5462649.8399999999</v>
          </cell>
        </row>
        <row r="162">
          <cell r="B162" t="str">
            <v>01</v>
          </cell>
          <cell r="S162">
            <v>0.04</v>
          </cell>
        </row>
        <row r="163">
          <cell r="B163" t="str">
            <v>01</v>
          </cell>
          <cell r="S163">
            <v>44881.75</v>
          </cell>
        </row>
        <row r="164">
          <cell r="B164" t="str">
            <v>1303</v>
          </cell>
          <cell r="S164">
            <v>32362.18</v>
          </cell>
        </row>
        <row r="165">
          <cell r="B165" t="str">
            <v>1812</v>
          </cell>
          <cell r="S165">
            <v>202967400.43999994</v>
          </cell>
        </row>
        <row r="166">
          <cell r="B166" t="str">
            <v>1408</v>
          </cell>
          <cell r="S166">
            <v>116040</v>
          </cell>
        </row>
        <row r="167">
          <cell r="B167" t="str">
            <v>0102</v>
          </cell>
          <cell r="S167">
            <v>70105407.679999992</v>
          </cell>
        </row>
        <row r="168">
          <cell r="B168" t="str">
            <v>0102</v>
          </cell>
          <cell r="S168">
            <v>6990272.4499999993</v>
          </cell>
        </row>
        <row r="169">
          <cell r="B169" t="str">
            <v>0102</v>
          </cell>
          <cell r="S169">
            <v>40819917.43</v>
          </cell>
        </row>
        <row r="170">
          <cell r="B170" t="str">
            <v>0102</v>
          </cell>
          <cell r="S170">
            <v>-1519241.95</v>
          </cell>
        </row>
        <row r="171">
          <cell r="B171" t="str">
            <v>0102</v>
          </cell>
          <cell r="S171">
            <v>19273280.300000001</v>
          </cell>
        </row>
        <row r="172">
          <cell r="B172" t="str">
            <v>0102</v>
          </cell>
          <cell r="S172">
            <v>8973314.5800000001</v>
          </cell>
        </row>
        <row r="173">
          <cell r="B173" t="str">
            <v>0102</v>
          </cell>
          <cell r="S173">
            <v>121424559.63000001</v>
          </cell>
        </row>
        <row r="174">
          <cell r="B174" t="str">
            <v>0102</v>
          </cell>
          <cell r="S174">
            <v>177513977.07000002</v>
          </cell>
        </row>
        <row r="175">
          <cell r="B175" t="str">
            <v>0102</v>
          </cell>
          <cell r="S175">
            <v>319915362.96999997</v>
          </cell>
        </row>
        <row r="176">
          <cell r="B176" t="str">
            <v>0102</v>
          </cell>
          <cell r="S176">
            <v>39093739.549999997</v>
          </cell>
        </row>
        <row r="177">
          <cell r="B177" t="str">
            <v>0102</v>
          </cell>
          <cell r="S177">
            <v>-5500394.1099999985</v>
          </cell>
        </row>
        <row r="178">
          <cell r="B178" t="str">
            <v>0102</v>
          </cell>
          <cell r="S178">
            <v>16416.07</v>
          </cell>
        </row>
        <row r="179">
          <cell r="B179" t="str">
            <v>0504</v>
          </cell>
          <cell r="S179">
            <v>7648.0999999999995</v>
          </cell>
        </row>
        <row r="180">
          <cell r="B180" t="str">
            <v>0603</v>
          </cell>
          <cell r="S180">
            <v>-166487.54999999999</v>
          </cell>
        </row>
        <row r="181">
          <cell r="B181" t="str">
            <v>0603</v>
          </cell>
          <cell r="S181">
            <v>-201357</v>
          </cell>
        </row>
        <row r="182">
          <cell r="B182" t="str">
            <v>0102</v>
          </cell>
          <cell r="S182">
            <v>-807951.3899999999</v>
          </cell>
        </row>
        <row r="183">
          <cell r="B183" t="str">
            <v>1303</v>
          </cell>
          <cell r="S183">
            <v>-505525433.09999996</v>
          </cell>
        </row>
        <row r="184">
          <cell r="B184" t="str">
            <v>12</v>
          </cell>
          <cell r="S184">
            <v>-66854595910.029999</v>
          </cell>
        </row>
        <row r="185">
          <cell r="B185" t="str">
            <v>1301</v>
          </cell>
          <cell r="S185">
            <v>-19081375.18</v>
          </cell>
        </row>
        <row r="186">
          <cell r="B186" t="str">
            <v>1301</v>
          </cell>
          <cell r="S186">
            <v>-9370.1500000000015</v>
          </cell>
        </row>
        <row r="187">
          <cell r="B187" t="str">
            <v>1408</v>
          </cell>
          <cell r="S187">
            <v>-880</v>
          </cell>
        </row>
        <row r="188">
          <cell r="B188" t="str">
            <v>1303</v>
          </cell>
          <cell r="S188">
            <v>-338649606.61000001</v>
          </cell>
        </row>
        <row r="189">
          <cell r="B189" t="str">
            <v>1408</v>
          </cell>
          <cell r="S189">
            <v>-17144819.690000001</v>
          </cell>
        </row>
        <row r="190">
          <cell r="B190" t="str">
            <v>1403</v>
          </cell>
          <cell r="S190">
            <v>-15033906.779999999</v>
          </cell>
        </row>
        <row r="191">
          <cell r="B191" t="str">
            <v>1303</v>
          </cell>
          <cell r="S191">
            <v>-78516265.409999982</v>
          </cell>
        </row>
        <row r="192">
          <cell r="B192" t="str">
            <v>0610</v>
          </cell>
          <cell r="S192">
            <v>-2164.92</v>
          </cell>
        </row>
        <row r="193">
          <cell r="B193" t="str">
            <v>0610</v>
          </cell>
          <cell r="S193">
            <v>-4756042.4499999993</v>
          </cell>
        </row>
        <row r="194">
          <cell r="B194" t="str">
            <v>1303</v>
          </cell>
          <cell r="S194">
            <v>-137759727.22999999</v>
          </cell>
        </row>
        <row r="195">
          <cell r="B195" t="str">
            <v>1408</v>
          </cell>
          <cell r="S195">
            <v>-6350194244.539999</v>
          </cell>
        </row>
        <row r="196">
          <cell r="B196" t="str">
            <v>0610</v>
          </cell>
          <cell r="S196">
            <v>-110.53999999999999</v>
          </cell>
        </row>
        <row r="197">
          <cell r="B197" t="str">
            <v>0603</v>
          </cell>
          <cell r="S197">
            <v>-82110</v>
          </cell>
        </row>
        <row r="198">
          <cell r="B198" t="str">
            <v>1301</v>
          </cell>
          <cell r="S198">
            <v>691257.81</v>
          </cell>
        </row>
        <row r="199">
          <cell r="B199" t="str">
            <v>1401</v>
          </cell>
          <cell r="S199">
            <v>180851.19999999998</v>
          </cell>
        </row>
        <row r="200">
          <cell r="B200" t="str">
            <v>0603</v>
          </cell>
          <cell r="S200">
            <v>-163820.5</v>
          </cell>
        </row>
        <row r="201">
          <cell r="B201" t="str">
            <v>0102</v>
          </cell>
          <cell r="S201">
            <v>-1439655020.1199999</v>
          </cell>
        </row>
        <row r="202">
          <cell r="B202" t="str">
            <v>0102</v>
          </cell>
          <cell r="S202">
            <v>-156403.81</v>
          </cell>
        </row>
        <row r="203">
          <cell r="B203" t="str">
            <v>0102</v>
          </cell>
          <cell r="S203">
            <v>-3667199.25</v>
          </cell>
        </row>
        <row r="204">
          <cell r="B204" t="str">
            <v>0102</v>
          </cell>
          <cell r="S204">
            <v>-2278833.7000000002</v>
          </cell>
        </row>
        <row r="205">
          <cell r="B205" t="str">
            <v>0102</v>
          </cell>
          <cell r="S205">
            <v>-4386218.1499999994</v>
          </cell>
        </row>
        <row r="206">
          <cell r="B206" t="str">
            <v>0102</v>
          </cell>
          <cell r="S206">
            <v>-24284911.929999996</v>
          </cell>
        </row>
        <row r="207">
          <cell r="B207" t="str">
            <v>0102</v>
          </cell>
          <cell r="S207">
            <v>-35502795.380000003</v>
          </cell>
        </row>
        <row r="208">
          <cell r="B208" t="str">
            <v>0102</v>
          </cell>
          <cell r="S208">
            <v>-63983072.600000001</v>
          </cell>
        </row>
        <row r="209">
          <cell r="B209" t="str">
            <v>0102</v>
          </cell>
          <cell r="S209">
            <v>-7818747.9099999992</v>
          </cell>
        </row>
        <row r="210">
          <cell r="B210" t="str">
            <v>0102</v>
          </cell>
          <cell r="S210">
            <v>-78100484.389999986</v>
          </cell>
        </row>
        <row r="211">
          <cell r="B211" t="str">
            <v>0202</v>
          </cell>
          <cell r="S211">
            <v>67565435.75</v>
          </cell>
        </row>
        <row r="212">
          <cell r="B212" t="str">
            <v>0202</v>
          </cell>
          <cell r="S212">
            <v>5315100.2699999996</v>
          </cell>
        </row>
        <row r="213">
          <cell r="B213" t="str">
            <v>0202</v>
          </cell>
          <cell r="S213">
            <v>0.04</v>
          </cell>
        </row>
        <row r="214">
          <cell r="B214" t="str">
            <v>0202</v>
          </cell>
          <cell r="S214">
            <v>29926772.32</v>
          </cell>
        </row>
        <row r="215">
          <cell r="B215" t="str">
            <v>1408</v>
          </cell>
          <cell r="S215">
            <v>1283952.4500000002</v>
          </cell>
        </row>
        <row r="216">
          <cell r="B216" t="str">
            <v>1408</v>
          </cell>
          <cell r="S216">
            <v>70162.600000000006</v>
          </cell>
        </row>
        <row r="217">
          <cell r="B217" t="str">
            <v>0202</v>
          </cell>
          <cell r="S217">
            <v>2353837.16</v>
          </cell>
        </row>
        <row r="218">
          <cell r="B218" t="str">
            <v>0202</v>
          </cell>
          <cell r="S218">
            <v>-1148367.32</v>
          </cell>
        </row>
        <row r="219">
          <cell r="B219" t="str">
            <v>03</v>
          </cell>
          <cell r="S219">
            <v>21768</v>
          </cell>
        </row>
        <row r="220">
          <cell r="B220" t="str">
            <v>0202</v>
          </cell>
          <cell r="S220">
            <v>27929176.690000001</v>
          </cell>
        </row>
        <row r="221">
          <cell r="B221" t="str">
            <v>0202</v>
          </cell>
          <cell r="S221">
            <v>14312707.880000001</v>
          </cell>
        </row>
        <row r="222">
          <cell r="B222" t="str">
            <v>1408</v>
          </cell>
          <cell r="S222">
            <v>18709489.710000001</v>
          </cell>
        </row>
        <row r="223">
          <cell r="B223" t="str">
            <v>0202</v>
          </cell>
          <cell r="S223">
            <v>4147526.1399999997</v>
          </cell>
        </row>
        <row r="224">
          <cell r="B224" t="str">
            <v>1408</v>
          </cell>
          <cell r="S224">
            <v>161799.76999999999</v>
          </cell>
        </row>
        <row r="225">
          <cell r="B225" t="str">
            <v>0202</v>
          </cell>
          <cell r="S225">
            <v>1720000</v>
          </cell>
        </row>
        <row r="226">
          <cell r="B226" t="str">
            <v>0202</v>
          </cell>
          <cell r="S226">
            <v>658500</v>
          </cell>
        </row>
        <row r="227">
          <cell r="B227" t="str">
            <v>0202</v>
          </cell>
          <cell r="S227">
            <v>1236767.1800000002</v>
          </cell>
        </row>
        <row r="228">
          <cell r="B228" t="str">
            <v>0202</v>
          </cell>
          <cell r="S228">
            <v>149919530.78</v>
          </cell>
        </row>
        <row r="229">
          <cell r="B229" t="str">
            <v>0202</v>
          </cell>
          <cell r="S229">
            <v>1956875.6</v>
          </cell>
        </row>
        <row r="230">
          <cell r="B230" t="str">
            <v>0202</v>
          </cell>
          <cell r="S230">
            <v>1866778972.8800004</v>
          </cell>
        </row>
        <row r="231">
          <cell r="B231" t="str">
            <v>0202</v>
          </cell>
          <cell r="S231">
            <v>1425635358.03</v>
          </cell>
        </row>
        <row r="232">
          <cell r="B232" t="str">
            <v>0202</v>
          </cell>
          <cell r="S232">
            <v>353181244.95999992</v>
          </cell>
        </row>
        <row r="233">
          <cell r="B233" t="str">
            <v>0202</v>
          </cell>
          <cell r="S233">
            <v>900</v>
          </cell>
        </row>
        <row r="234">
          <cell r="B234" t="str">
            <v>0202</v>
          </cell>
          <cell r="S234">
            <v>299.64</v>
          </cell>
        </row>
        <row r="235">
          <cell r="B235" t="str">
            <v>0202</v>
          </cell>
          <cell r="S235">
            <v>1725</v>
          </cell>
        </row>
        <row r="236">
          <cell r="B236" t="str">
            <v>0202</v>
          </cell>
          <cell r="S236">
            <v>1200</v>
          </cell>
        </row>
        <row r="237">
          <cell r="B237" t="str">
            <v>0202</v>
          </cell>
          <cell r="S237">
            <v>-773191813.40999997</v>
          </cell>
        </row>
        <row r="238">
          <cell r="B238" t="str">
            <v>0202</v>
          </cell>
          <cell r="S238">
            <v>176476034.29000005</v>
          </cell>
        </row>
        <row r="239">
          <cell r="B239" t="str">
            <v>0202</v>
          </cell>
          <cell r="S239">
            <v>4561732.1500000004</v>
          </cell>
        </row>
        <row r="240">
          <cell r="B240" t="str">
            <v>0202</v>
          </cell>
          <cell r="S240">
            <v>664196.5</v>
          </cell>
        </row>
        <row r="241">
          <cell r="B241" t="str">
            <v>0202</v>
          </cell>
          <cell r="S241">
            <v>1267043451.3000002</v>
          </cell>
        </row>
        <row r="242">
          <cell r="B242" t="str">
            <v>0202</v>
          </cell>
          <cell r="S242">
            <v>6341808</v>
          </cell>
        </row>
        <row r="243">
          <cell r="B243" t="str">
            <v>0202</v>
          </cell>
          <cell r="S243">
            <v>1363840</v>
          </cell>
        </row>
        <row r="244">
          <cell r="B244" t="str">
            <v>0202</v>
          </cell>
          <cell r="S244">
            <v>1015526563.5599999</v>
          </cell>
        </row>
        <row r="245">
          <cell r="B245" t="str">
            <v>0202</v>
          </cell>
          <cell r="S245">
            <v>472594390.79999995</v>
          </cell>
        </row>
        <row r="246">
          <cell r="B246" t="str">
            <v>0202</v>
          </cell>
          <cell r="S246">
            <v>71055233.090000004</v>
          </cell>
        </row>
        <row r="247">
          <cell r="B247" t="str">
            <v>0202</v>
          </cell>
          <cell r="S247">
            <v>615068.34</v>
          </cell>
        </row>
        <row r="248">
          <cell r="B248" t="str">
            <v>0202</v>
          </cell>
          <cell r="S248">
            <v>14392171.59</v>
          </cell>
        </row>
        <row r="249">
          <cell r="B249" t="str">
            <v>0202</v>
          </cell>
          <cell r="S249">
            <v>418170543.89999998</v>
          </cell>
        </row>
        <row r="250">
          <cell r="B250" t="str">
            <v>0202</v>
          </cell>
          <cell r="S250">
            <v>1235171.03</v>
          </cell>
        </row>
        <row r="251">
          <cell r="B251" t="str">
            <v>0202</v>
          </cell>
          <cell r="S251">
            <v>604377203.88</v>
          </cell>
        </row>
        <row r="252">
          <cell r="B252" t="str">
            <v>0202</v>
          </cell>
          <cell r="S252">
            <v>8062195.1300000008</v>
          </cell>
        </row>
        <row r="253">
          <cell r="B253" t="str">
            <v>0202</v>
          </cell>
          <cell r="S253">
            <v>72407.399999999994</v>
          </cell>
        </row>
        <row r="254">
          <cell r="B254" t="str">
            <v>0202</v>
          </cell>
          <cell r="S254">
            <v>63401.380000000005</v>
          </cell>
        </row>
        <row r="255">
          <cell r="B255" t="str">
            <v>0202</v>
          </cell>
          <cell r="S255">
            <v>27400</v>
          </cell>
        </row>
        <row r="256">
          <cell r="B256" t="str">
            <v>0202</v>
          </cell>
          <cell r="S256">
            <v>65997062.709999993</v>
          </cell>
        </row>
        <row r="257">
          <cell r="B257" t="str">
            <v>0202</v>
          </cell>
          <cell r="S257">
            <v>14330.22</v>
          </cell>
        </row>
        <row r="258">
          <cell r="B258" t="str">
            <v>1408</v>
          </cell>
          <cell r="S258">
            <v>0</v>
          </cell>
        </row>
        <row r="259">
          <cell r="B259" t="str">
            <v>0202</v>
          </cell>
          <cell r="S259">
            <v>14873744.300000001</v>
          </cell>
        </row>
        <row r="260">
          <cell r="B260" t="str">
            <v>0202</v>
          </cell>
          <cell r="S260">
            <v>375565792.90999997</v>
          </cell>
        </row>
        <row r="261">
          <cell r="B261" t="str">
            <v>0202</v>
          </cell>
          <cell r="S261">
            <v>224115290.86000001</v>
          </cell>
        </row>
        <row r="262">
          <cell r="B262" t="str">
            <v>0202</v>
          </cell>
          <cell r="S262">
            <v>61037277.970000014</v>
          </cell>
        </row>
        <row r="263">
          <cell r="B263" t="str">
            <v>12</v>
          </cell>
          <cell r="S263">
            <v>42052493983.599998</v>
          </cell>
        </row>
        <row r="264">
          <cell r="B264" t="str">
            <v>0202</v>
          </cell>
          <cell r="S264">
            <v>5767849.1000000006</v>
          </cell>
        </row>
        <row r="265">
          <cell r="B265" t="str">
            <v>0202</v>
          </cell>
          <cell r="S265">
            <v>2498762.9900000002</v>
          </cell>
        </row>
        <row r="266">
          <cell r="B266" t="str">
            <v>0202</v>
          </cell>
          <cell r="S266">
            <v>25024078.150000002</v>
          </cell>
        </row>
        <row r="267">
          <cell r="B267" t="str">
            <v>0202</v>
          </cell>
          <cell r="S267">
            <v>41837063.579999998</v>
          </cell>
        </row>
        <row r="268">
          <cell r="B268" t="str">
            <v>0202</v>
          </cell>
          <cell r="S268">
            <v>4478.45</v>
          </cell>
        </row>
        <row r="269">
          <cell r="B269" t="str">
            <v>1614</v>
          </cell>
          <cell r="S269">
            <v>402323650.31</v>
          </cell>
        </row>
        <row r="270">
          <cell r="B270" t="str">
            <v>12</v>
          </cell>
          <cell r="S270">
            <v>-21972466515.380001</v>
          </cell>
        </row>
        <row r="271">
          <cell r="B271" t="str">
            <v>0202</v>
          </cell>
          <cell r="S271">
            <v>-606237071.13</v>
          </cell>
        </row>
        <row r="272">
          <cell r="B272" t="str">
            <v>0202</v>
          </cell>
          <cell r="S272">
            <v>-272432626.11999995</v>
          </cell>
        </row>
        <row r="273">
          <cell r="B273" t="str">
            <v>0202</v>
          </cell>
          <cell r="S273">
            <v>-2169131.5</v>
          </cell>
        </row>
        <row r="274">
          <cell r="B274" t="str">
            <v>0202</v>
          </cell>
          <cell r="S274">
            <v>1583.31</v>
          </cell>
        </row>
        <row r="275">
          <cell r="B275" t="str">
            <v>0202</v>
          </cell>
          <cell r="S275">
            <v>-58786778.870000005</v>
          </cell>
        </row>
        <row r="276">
          <cell r="B276" t="str">
            <v>0202</v>
          </cell>
          <cell r="S276">
            <v>-745.49</v>
          </cell>
        </row>
        <row r="277">
          <cell r="B277" t="str">
            <v>0202</v>
          </cell>
          <cell r="S277">
            <v>-2268</v>
          </cell>
        </row>
        <row r="278">
          <cell r="B278" t="str">
            <v>0202</v>
          </cell>
          <cell r="S278">
            <v>-1270990.9299999997</v>
          </cell>
        </row>
        <row r="279">
          <cell r="B279" t="str">
            <v>0202</v>
          </cell>
          <cell r="S279">
            <v>-17310</v>
          </cell>
        </row>
        <row r="280">
          <cell r="B280" t="str">
            <v>0202</v>
          </cell>
          <cell r="S280">
            <v>-20050576.210000001</v>
          </cell>
        </row>
        <row r="281">
          <cell r="B281" t="str">
            <v>0202</v>
          </cell>
          <cell r="S281">
            <v>-516334.61000000004</v>
          </cell>
        </row>
        <row r="282">
          <cell r="B282" t="str">
            <v>0202</v>
          </cell>
          <cell r="S282">
            <v>-46728.169999999984</v>
          </cell>
        </row>
        <row r="283">
          <cell r="B283" t="str">
            <v>0202</v>
          </cell>
          <cell r="S283">
            <v>-5004815.6400000006</v>
          </cell>
        </row>
        <row r="284">
          <cell r="B284" t="str">
            <v>0202</v>
          </cell>
          <cell r="S284">
            <v>-8367412.7200000007</v>
          </cell>
        </row>
        <row r="285">
          <cell r="B285" t="str">
            <v>0302</v>
          </cell>
          <cell r="S285">
            <v>9335921.8399999999</v>
          </cell>
        </row>
        <row r="286">
          <cell r="B286" t="str">
            <v>0302</v>
          </cell>
          <cell r="S286">
            <v>2841104.68</v>
          </cell>
        </row>
        <row r="287">
          <cell r="B287" t="str">
            <v>0302</v>
          </cell>
          <cell r="S287">
            <v>18590458.830000002</v>
          </cell>
        </row>
        <row r="288">
          <cell r="B288" t="str">
            <v>0302</v>
          </cell>
          <cell r="S288">
            <v>2530201.8499999996</v>
          </cell>
        </row>
        <row r="289">
          <cell r="B289" t="str">
            <v>0302</v>
          </cell>
          <cell r="S289">
            <v>147022805.23999998</v>
          </cell>
        </row>
        <row r="290">
          <cell r="B290" t="str">
            <v>0302</v>
          </cell>
          <cell r="S290">
            <v>598</v>
          </cell>
        </row>
        <row r="291">
          <cell r="B291" t="str">
            <v>0302</v>
          </cell>
          <cell r="S291">
            <v>-16416.239999999998</v>
          </cell>
        </row>
        <row r="292">
          <cell r="B292" t="str">
            <v>0302</v>
          </cell>
          <cell r="S292">
            <v>36125</v>
          </cell>
        </row>
        <row r="293">
          <cell r="B293" t="str">
            <v>0302</v>
          </cell>
          <cell r="S293">
            <v>632.43000000000006</v>
          </cell>
        </row>
        <row r="294">
          <cell r="B294" t="str">
            <v>0302</v>
          </cell>
          <cell r="S294">
            <v>1200</v>
          </cell>
        </row>
        <row r="295">
          <cell r="B295" t="str">
            <v>0302</v>
          </cell>
          <cell r="S295">
            <v>13772344.25</v>
          </cell>
        </row>
        <row r="296">
          <cell r="B296" t="str">
            <v>0302</v>
          </cell>
          <cell r="S296">
            <v>99339271.609999999</v>
          </cell>
        </row>
        <row r="297">
          <cell r="B297" t="str">
            <v>0302</v>
          </cell>
          <cell r="S297">
            <v>200000.31</v>
          </cell>
        </row>
        <row r="298">
          <cell r="B298" t="str">
            <v>0302</v>
          </cell>
          <cell r="S298">
            <v>29821116.879999999</v>
          </cell>
        </row>
        <row r="299">
          <cell r="B299" t="str">
            <v>0302</v>
          </cell>
          <cell r="S299">
            <v>5432962.4800000004</v>
          </cell>
        </row>
        <row r="300">
          <cell r="B300" t="str">
            <v>0302</v>
          </cell>
          <cell r="S300">
            <v>13952196.52</v>
          </cell>
        </row>
        <row r="301">
          <cell r="B301" t="str">
            <v>0302</v>
          </cell>
          <cell r="S301">
            <v>566251301.29999995</v>
          </cell>
        </row>
        <row r="302">
          <cell r="B302" t="str">
            <v>0302</v>
          </cell>
          <cell r="S302">
            <v>294400588.34000003</v>
          </cell>
        </row>
        <row r="303">
          <cell r="B303" t="str">
            <v>0302</v>
          </cell>
          <cell r="S303">
            <v>24796234.460000001</v>
          </cell>
        </row>
        <row r="304">
          <cell r="B304" t="str">
            <v>0302</v>
          </cell>
          <cell r="S304">
            <v>1014392.5399999999</v>
          </cell>
        </row>
        <row r="305">
          <cell r="B305" t="str">
            <v>0302</v>
          </cell>
          <cell r="S305">
            <v>1216820.3</v>
          </cell>
        </row>
        <row r="306">
          <cell r="B306" t="str">
            <v>0302</v>
          </cell>
          <cell r="S306">
            <v>336689.60000000009</v>
          </cell>
        </row>
        <row r="307">
          <cell r="B307" t="str">
            <v>0302</v>
          </cell>
          <cell r="S307">
            <v>17961724.129999999</v>
          </cell>
        </row>
        <row r="308">
          <cell r="B308" t="str">
            <v>0302</v>
          </cell>
          <cell r="S308">
            <v>156413362.38</v>
          </cell>
        </row>
        <row r="309">
          <cell r="B309" t="str">
            <v>0302</v>
          </cell>
          <cell r="S309">
            <v>10632126.280000001</v>
          </cell>
        </row>
        <row r="310">
          <cell r="B310" t="str">
            <v>0302</v>
          </cell>
          <cell r="S310">
            <v>202109.31</v>
          </cell>
        </row>
        <row r="311">
          <cell r="B311" t="str">
            <v>0302</v>
          </cell>
          <cell r="S311">
            <v>36400</v>
          </cell>
        </row>
        <row r="312">
          <cell r="B312" t="str">
            <v>0302</v>
          </cell>
          <cell r="S312">
            <v>31900</v>
          </cell>
        </row>
        <row r="313">
          <cell r="B313" t="str">
            <v>0302</v>
          </cell>
          <cell r="S313">
            <v>13284</v>
          </cell>
        </row>
        <row r="314">
          <cell r="B314" t="str">
            <v>0302</v>
          </cell>
          <cell r="S314">
            <v>19485388.219999999</v>
          </cell>
        </row>
        <row r="315">
          <cell r="B315" t="str">
            <v>0302</v>
          </cell>
          <cell r="S315">
            <v>83531458.480000004</v>
          </cell>
        </row>
        <row r="316">
          <cell r="B316" t="str">
            <v>03</v>
          </cell>
          <cell r="S316">
            <v>25613464428.880005</v>
          </cell>
        </row>
        <row r="317">
          <cell r="B317" t="str">
            <v>03</v>
          </cell>
          <cell r="S317">
            <v>48161582.689999998</v>
          </cell>
        </row>
        <row r="318">
          <cell r="B318" t="str">
            <v>0302</v>
          </cell>
          <cell r="S318">
            <v>8903053.3100000005</v>
          </cell>
        </row>
        <row r="319">
          <cell r="B319" t="str">
            <v>0302</v>
          </cell>
          <cell r="S319">
            <v>1383495.19</v>
          </cell>
        </row>
        <row r="320">
          <cell r="B320" t="str">
            <v>0302</v>
          </cell>
          <cell r="S320">
            <v>38710785.859999999</v>
          </cell>
        </row>
        <row r="321">
          <cell r="B321" t="str">
            <v>0302</v>
          </cell>
          <cell r="S321">
            <v>22554720.009999998</v>
          </cell>
        </row>
        <row r="322">
          <cell r="B322" t="str">
            <v>0302</v>
          </cell>
          <cell r="S322">
            <v>754.25</v>
          </cell>
        </row>
        <row r="323">
          <cell r="B323" t="str">
            <v>1617</v>
          </cell>
          <cell r="S323">
            <v>2275972760.3600001</v>
          </cell>
        </row>
        <row r="324">
          <cell r="B324" t="str">
            <v>1617</v>
          </cell>
          <cell r="S324">
            <v>157459400.44</v>
          </cell>
        </row>
        <row r="325">
          <cell r="B325" t="str">
            <v>1617</v>
          </cell>
          <cell r="S325">
            <v>1405380204.9900002</v>
          </cell>
        </row>
        <row r="326">
          <cell r="B326" t="str">
            <v>03</v>
          </cell>
          <cell r="S326">
            <v>-18954291283.010002</v>
          </cell>
        </row>
        <row r="327">
          <cell r="B327" t="str">
            <v>0302</v>
          </cell>
          <cell r="S327">
            <v>-95270097.109999999</v>
          </cell>
        </row>
        <row r="328">
          <cell r="B328" t="str">
            <v>0302</v>
          </cell>
          <cell r="S328">
            <v>-61800</v>
          </cell>
        </row>
        <row r="329">
          <cell r="B329" t="str">
            <v>0302</v>
          </cell>
          <cell r="S329">
            <v>-128.43</v>
          </cell>
        </row>
        <row r="330">
          <cell r="B330" t="str">
            <v>0302</v>
          </cell>
          <cell r="S330">
            <v>-37391495.539999999</v>
          </cell>
        </row>
        <row r="331">
          <cell r="B331" t="str">
            <v>0302</v>
          </cell>
          <cell r="S331">
            <v>-130442.06</v>
          </cell>
        </row>
        <row r="332">
          <cell r="B332" t="str">
            <v>0302</v>
          </cell>
          <cell r="S332">
            <v>-340938.72</v>
          </cell>
        </row>
        <row r="333">
          <cell r="B333" t="str">
            <v>0302</v>
          </cell>
          <cell r="S333">
            <v>-799163.16999999993</v>
          </cell>
        </row>
        <row r="334">
          <cell r="B334" t="str">
            <v>0302</v>
          </cell>
          <cell r="S334">
            <v>-20471.250000000004</v>
          </cell>
        </row>
        <row r="335">
          <cell r="B335" t="str">
            <v>0302</v>
          </cell>
          <cell r="S335">
            <v>-7742157.1899999995</v>
          </cell>
        </row>
        <row r="336">
          <cell r="B336" t="str">
            <v>0302</v>
          </cell>
          <cell r="S336">
            <v>-4510944.0100000007</v>
          </cell>
        </row>
        <row r="337">
          <cell r="B337" t="str">
            <v>0402</v>
          </cell>
          <cell r="S337">
            <v>728173.47</v>
          </cell>
        </row>
        <row r="338">
          <cell r="B338" t="str">
            <v>0402</v>
          </cell>
          <cell r="S338">
            <v>11388544.939999998</v>
          </cell>
        </row>
        <row r="339">
          <cell r="B339" t="str">
            <v>0402</v>
          </cell>
          <cell r="S339">
            <v>6375</v>
          </cell>
        </row>
        <row r="340">
          <cell r="B340" t="str">
            <v>0402</v>
          </cell>
          <cell r="S340">
            <v>75441355.319999993</v>
          </cell>
        </row>
        <row r="341">
          <cell r="B341" t="str">
            <v>0402</v>
          </cell>
          <cell r="S341">
            <v>220824202.74000001</v>
          </cell>
        </row>
        <row r="342">
          <cell r="B342" t="str">
            <v>0402</v>
          </cell>
          <cell r="S342">
            <v>191711700.87000003</v>
          </cell>
        </row>
        <row r="343">
          <cell r="B343" t="str">
            <v>0402</v>
          </cell>
          <cell r="S343">
            <v>12377998.970000003</v>
          </cell>
        </row>
        <row r="344">
          <cell r="B344" t="str">
            <v>0402</v>
          </cell>
          <cell r="S344">
            <v>408020.91000000003</v>
          </cell>
        </row>
        <row r="345">
          <cell r="B345" t="str">
            <v>0402</v>
          </cell>
          <cell r="S345">
            <v>1520348.3599999996</v>
          </cell>
        </row>
        <row r="346">
          <cell r="B346" t="str">
            <v>0402</v>
          </cell>
          <cell r="S346">
            <v>121965117.28000002</v>
          </cell>
        </row>
        <row r="347">
          <cell r="B347" t="str">
            <v>0402</v>
          </cell>
          <cell r="S347">
            <v>5014</v>
          </cell>
        </row>
        <row r="348">
          <cell r="B348" t="str">
            <v>0402</v>
          </cell>
          <cell r="S348">
            <v>5104</v>
          </cell>
        </row>
        <row r="349">
          <cell r="B349" t="str">
            <v>0402</v>
          </cell>
          <cell r="S349">
            <v>3425</v>
          </cell>
        </row>
        <row r="350">
          <cell r="B350" t="str">
            <v>0402</v>
          </cell>
          <cell r="S350">
            <v>9169824.5500000007</v>
          </cell>
        </row>
        <row r="351">
          <cell r="B351" t="str">
            <v>0402</v>
          </cell>
          <cell r="S351">
            <v>620879.47</v>
          </cell>
        </row>
        <row r="352">
          <cell r="B352" t="str">
            <v>0402</v>
          </cell>
          <cell r="S352">
            <v>2682854.5800000005</v>
          </cell>
        </row>
        <row r="353">
          <cell r="B353" t="str">
            <v>0402</v>
          </cell>
          <cell r="S353">
            <v>2729952.4600000004</v>
          </cell>
        </row>
        <row r="354">
          <cell r="B354" t="str">
            <v>0402</v>
          </cell>
          <cell r="S354">
            <v>46204769.920000002</v>
          </cell>
        </row>
        <row r="355">
          <cell r="B355" t="str">
            <v>0402</v>
          </cell>
          <cell r="S355">
            <v>103.44</v>
          </cell>
        </row>
        <row r="356">
          <cell r="B356" t="str">
            <v>1617</v>
          </cell>
          <cell r="S356">
            <v>94623621.830000013</v>
          </cell>
        </row>
        <row r="357">
          <cell r="B357" t="str">
            <v>1617</v>
          </cell>
          <cell r="S357">
            <v>12777543.890000001</v>
          </cell>
        </row>
        <row r="358">
          <cell r="B358" t="str">
            <v>1617</v>
          </cell>
          <cell r="S358">
            <v>5525685.1900000004</v>
          </cell>
        </row>
        <row r="359">
          <cell r="B359" t="str">
            <v>0402</v>
          </cell>
          <cell r="S359">
            <v>-68819995.570000008</v>
          </cell>
        </row>
        <row r="360">
          <cell r="B360" t="str">
            <v>0402</v>
          </cell>
          <cell r="S360">
            <v>-18.880000000000003</v>
          </cell>
        </row>
        <row r="361">
          <cell r="B361" t="str">
            <v>0402</v>
          </cell>
          <cell r="S361">
            <v>-5716925.5599999987</v>
          </cell>
        </row>
        <row r="362">
          <cell r="B362" t="str">
            <v>0402</v>
          </cell>
          <cell r="S362">
            <v>-24592.160000000003</v>
          </cell>
        </row>
        <row r="363">
          <cell r="B363" t="str">
            <v>0402</v>
          </cell>
          <cell r="S363">
            <v>-56404.159999999989</v>
          </cell>
        </row>
        <row r="364">
          <cell r="B364" t="str">
            <v>0402</v>
          </cell>
          <cell r="S364">
            <v>-49394.45</v>
          </cell>
        </row>
        <row r="365">
          <cell r="B365" t="str">
            <v>0402</v>
          </cell>
          <cell r="S365">
            <v>-545990.5</v>
          </cell>
        </row>
        <row r="366">
          <cell r="B366" t="str">
            <v>0402</v>
          </cell>
          <cell r="S366">
            <v>-9240953.9600000009</v>
          </cell>
        </row>
        <row r="367">
          <cell r="B367" t="str">
            <v>1408</v>
          </cell>
          <cell r="S367">
            <v>8178060.0299999993</v>
          </cell>
        </row>
        <row r="368">
          <cell r="B368" t="str">
            <v>0603</v>
          </cell>
          <cell r="S368">
            <v>150.94</v>
          </cell>
        </row>
        <row r="369">
          <cell r="B369" t="str">
            <v>1408</v>
          </cell>
          <cell r="S369">
            <v>135000000</v>
          </cell>
        </row>
        <row r="370">
          <cell r="B370" t="str">
            <v>1408</v>
          </cell>
          <cell r="S370">
            <v>10417583.33</v>
          </cell>
        </row>
        <row r="371">
          <cell r="B371" t="str">
            <v>1408</v>
          </cell>
          <cell r="S371">
            <v>8712890</v>
          </cell>
        </row>
        <row r="372">
          <cell r="B372" t="str">
            <v>1408</v>
          </cell>
          <cell r="S372">
            <v>3442.07</v>
          </cell>
        </row>
        <row r="373">
          <cell r="B373" t="str">
            <v>1408</v>
          </cell>
          <cell r="S373">
            <v>11403144.810000001</v>
          </cell>
        </row>
        <row r="374">
          <cell r="B374" t="str">
            <v>1408</v>
          </cell>
          <cell r="S374">
            <v>-3131.74</v>
          </cell>
        </row>
        <row r="375">
          <cell r="B375">
            <v>0</v>
          </cell>
          <cell r="S375">
            <v>75603472.530000001</v>
          </cell>
        </row>
        <row r="376">
          <cell r="B376" t="str">
            <v>0202</v>
          </cell>
          <cell r="S376">
            <v>2976034286.4000001</v>
          </cell>
        </row>
        <row r="377">
          <cell r="B377" t="str">
            <v>0202</v>
          </cell>
          <cell r="S377">
            <v>7102159.5899999999</v>
          </cell>
        </row>
        <row r="378">
          <cell r="B378">
            <v>0</v>
          </cell>
          <cell r="S378">
            <v>-9854448.0600000005</v>
          </cell>
        </row>
        <row r="379">
          <cell r="B379" t="str">
            <v>12</v>
          </cell>
          <cell r="S379">
            <v>51345046.400000006</v>
          </cell>
        </row>
        <row r="380">
          <cell r="B380" t="str">
            <v>1303</v>
          </cell>
          <cell r="S380">
            <v>-43658.2</v>
          </cell>
        </row>
        <row r="381">
          <cell r="B381" t="str">
            <v>1301</v>
          </cell>
          <cell r="S381">
            <v>167388.04999999999</v>
          </cell>
        </row>
        <row r="382">
          <cell r="B382" t="str">
            <v>ITX</v>
          </cell>
          <cell r="S382">
            <v>367404297.91999996</v>
          </cell>
        </row>
        <row r="383">
          <cell r="B383" t="str">
            <v>ITX</v>
          </cell>
          <cell r="S383">
            <v>-101691956.31999999</v>
          </cell>
        </row>
        <row r="384">
          <cell r="B384" t="str">
            <v>ITX</v>
          </cell>
          <cell r="S384">
            <v>94182401.709999993</v>
          </cell>
        </row>
        <row r="385">
          <cell r="B385" t="str">
            <v>ITX</v>
          </cell>
          <cell r="S385">
            <v>-42911361.129999995</v>
          </cell>
        </row>
        <row r="386">
          <cell r="B386" t="str">
            <v>0102</v>
          </cell>
          <cell r="S386">
            <v>148791275.23999998</v>
          </cell>
        </row>
        <row r="387">
          <cell r="B387" t="str">
            <v>0102</v>
          </cell>
          <cell r="S387">
            <v>78278016.220000014</v>
          </cell>
        </row>
        <row r="388">
          <cell r="B388" t="str">
            <v>0102</v>
          </cell>
          <cell r="S388">
            <v>2682663.9299999997</v>
          </cell>
        </row>
        <row r="389">
          <cell r="B389" t="str">
            <v>12</v>
          </cell>
          <cell r="S389">
            <v>37955914.990000002</v>
          </cell>
        </row>
        <row r="390">
          <cell r="B390" t="str">
            <v>1303</v>
          </cell>
          <cell r="S390">
            <v>90736.94</v>
          </cell>
        </row>
        <row r="391">
          <cell r="B391" t="str">
            <v>1303</v>
          </cell>
          <cell r="S391">
            <v>2095608.3900000001</v>
          </cell>
        </row>
        <row r="392">
          <cell r="B392" t="str">
            <v>1408</v>
          </cell>
          <cell r="S392">
            <v>0</v>
          </cell>
        </row>
        <row r="393">
          <cell r="B393" t="str">
            <v>ITX</v>
          </cell>
          <cell r="S393">
            <v>173281813.44999999</v>
          </cell>
        </row>
        <row r="394">
          <cell r="B394" t="str">
            <v>ITX</v>
          </cell>
          <cell r="S394">
            <v>845820091.04000008</v>
          </cell>
        </row>
        <row r="395">
          <cell r="B395" t="str">
            <v>ITX</v>
          </cell>
          <cell r="S395">
            <v>-13554202.299999999</v>
          </cell>
        </row>
        <row r="396">
          <cell r="B396" t="str">
            <v>ITX</v>
          </cell>
          <cell r="S396">
            <v>24946178.549999997</v>
          </cell>
        </row>
        <row r="397">
          <cell r="B397" t="str">
            <v>1812</v>
          </cell>
          <cell r="S397">
            <v>2919969.81</v>
          </cell>
        </row>
        <row r="398">
          <cell r="B398" t="str">
            <v>ITX</v>
          </cell>
          <cell r="S398">
            <v>3455698.0700000003</v>
          </cell>
        </row>
        <row r="399">
          <cell r="B399" t="str">
            <v>0202</v>
          </cell>
          <cell r="S399">
            <v>4068809.86</v>
          </cell>
        </row>
        <row r="400">
          <cell r="B400" t="str">
            <v>0202</v>
          </cell>
          <cell r="S400">
            <v>6656456.879999999</v>
          </cell>
        </row>
        <row r="401">
          <cell r="B401" t="str">
            <v>0202</v>
          </cell>
          <cell r="S401">
            <v>68917926.390000001</v>
          </cell>
        </row>
        <row r="402">
          <cell r="B402" t="str">
            <v>0202</v>
          </cell>
          <cell r="S402">
            <v>28994221.91</v>
          </cell>
        </row>
        <row r="403">
          <cell r="B403" t="str">
            <v>0202</v>
          </cell>
          <cell r="S403">
            <v>-281982.41000000003</v>
          </cell>
        </row>
        <row r="404">
          <cell r="B404" t="str">
            <v>0202</v>
          </cell>
          <cell r="S404">
            <v>-85691.25</v>
          </cell>
        </row>
        <row r="405">
          <cell r="B405" t="str">
            <v>0202</v>
          </cell>
          <cell r="S405">
            <v>-598983.88</v>
          </cell>
        </row>
        <row r="406">
          <cell r="B406" t="str">
            <v>0202</v>
          </cell>
          <cell r="S406">
            <v>-13783585.280000001</v>
          </cell>
        </row>
        <row r="407">
          <cell r="B407" t="str">
            <v>0202</v>
          </cell>
          <cell r="S407">
            <v>-5798844.3799999999</v>
          </cell>
        </row>
        <row r="408">
          <cell r="B408" t="str">
            <v>1613</v>
          </cell>
          <cell r="S408">
            <v>18653500.550000001</v>
          </cell>
        </row>
        <row r="409">
          <cell r="B409" t="str">
            <v>1617</v>
          </cell>
          <cell r="S409">
            <v>92689258.640000001</v>
          </cell>
        </row>
        <row r="410">
          <cell r="B410" t="str">
            <v>1617</v>
          </cell>
          <cell r="S410">
            <v>109637335.84999999</v>
          </cell>
        </row>
        <row r="411">
          <cell r="B411" t="str">
            <v>1614</v>
          </cell>
          <cell r="S411">
            <v>171100502.53000003</v>
          </cell>
        </row>
        <row r="412">
          <cell r="B412" t="str">
            <v>1617</v>
          </cell>
          <cell r="S412">
            <v>6773868.3000000007</v>
          </cell>
        </row>
        <row r="413">
          <cell r="B413" t="str">
            <v>1617</v>
          </cell>
          <cell r="S413">
            <v>52480.94999999999</v>
          </cell>
        </row>
        <row r="414">
          <cell r="B414" t="str">
            <v>1614</v>
          </cell>
          <cell r="S414">
            <v>-11581798.429999998</v>
          </cell>
        </row>
        <row r="415">
          <cell r="B415" t="str">
            <v>ITX</v>
          </cell>
          <cell r="S415">
            <v>-836086917.01000011</v>
          </cell>
        </row>
        <row r="416">
          <cell r="B416" t="str">
            <v>1408</v>
          </cell>
          <cell r="S416">
            <v>34841.94</v>
          </cell>
        </row>
        <row r="417">
          <cell r="B417" t="str">
            <v>2108</v>
          </cell>
          <cell r="S417">
            <v>47818390.75999999</v>
          </cell>
        </row>
        <row r="418">
          <cell r="B418" t="str">
            <v>2108</v>
          </cell>
          <cell r="S418">
            <v>28660189.290000003</v>
          </cell>
        </row>
        <row r="419">
          <cell r="B419" t="str">
            <v>2108</v>
          </cell>
          <cell r="S419">
            <v>46587.94</v>
          </cell>
        </row>
        <row r="420">
          <cell r="B420" t="str">
            <v>2108</v>
          </cell>
          <cell r="S420">
            <v>10416651.809999999</v>
          </cell>
        </row>
        <row r="421">
          <cell r="B421" t="str">
            <v>ITX</v>
          </cell>
          <cell r="S421">
            <v>-828.37</v>
          </cell>
        </row>
        <row r="422">
          <cell r="B422" t="str">
            <v>1408</v>
          </cell>
          <cell r="S422">
            <v>0</v>
          </cell>
        </row>
        <row r="423">
          <cell r="B423" t="str">
            <v>1408</v>
          </cell>
          <cell r="S423">
            <v>0</v>
          </cell>
        </row>
        <row r="424">
          <cell r="B424" t="str">
            <v>1408</v>
          </cell>
          <cell r="S424">
            <v>0</v>
          </cell>
        </row>
        <row r="425">
          <cell r="B425" t="str">
            <v>1408</v>
          </cell>
          <cell r="S425">
            <v>0</v>
          </cell>
        </row>
        <row r="426">
          <cell r="B426" t="str">
            <v>1408</v>
          </cell>
          <cell r="S426">
            <v>0</v>
          </cell>
        </row>
        <row r="427">
          <cell r="B427" t="str">
            <v>1408</v>
          </cell>
          <cell r="S427">
            <v>0</v>
          </cell>
        </row>
        <row r="428">
          <cell r="B428" t="str">
            <v>1408</v>
          </cell>
          <cell r="S428">
            <v>324000000</v>
          </cell>
        </row>
        <row r="429">
          <cell r="B429" t="str">
            <v>1408</v>
          </cell>
          <cell r="S429">
            <v>43094194.800000004</v>
          </cell>
        </row>
        <row r="430">
          <cell r="B430" t="str">
            <v>1408</v>
          </cell>
          <cell r="S430">
            <v>1143898</v>
          </cell>
        </row>
        <row r="431">
          <cell r="B431" t="str">
            <v>0610</v>
          </cell>
          <cell r="S431">
            <v>-274060.11</v>
          </cell>
        </row>
        <row r="432">
          <cell r="B432" t="str">
            <v>0610</v>
          </cell>
          <cell r="S432">
            <v>2149791.29</v>
          </cell>
        </row>
        <row r="433">
          <cell r="B433" t="str">
            <v>1408</v>
          </cell>
          <cell r="S433">
            <v>8822994.7200000007</v>
          </cell>
        </row>
        <row r="434">
          <cell r="B434" t="str">
            <v>1408</v>
          </cell>
          <cell r="S434">
            <v>1025158.7099999998</v>
          </cell>
        </row>
        <row r="435">
          <cell r="B435" t="str">
            <v>1408</v>
          </cell>
          <cell r="S435">
            <v>37182.6</v>
          </cell>
        </row>
        <row r="436">
          <cell r="B436" t="str">
            <v>1408</v>
          </cell>
          <cell r="S436">
            <v>0</v>
          </cell>
        </row>
        <row r="437">
          <cell r="B437" t="str">
            <v>1408</v>
          </cell>
          <cell r="S437">
            <v>0</v>
          </cell>
        </row>
        <row r="438">
          <cell r="B438" t="str">
            <v>1008</v>
          </cell>
          <cell r="S438">
            <v>-8046060.8600000003</v>
          </cell>
        </row>
        <row r="439">
          <cell r="B439" t="str">
            <v>1008</v>
          </cell>
          <cell r="S439">
            <v>9332650.9600000009</v>
          </cell>
        </row>
        <row r="440">
          <cell r="B440" t="str">
            <v>1008</v>
          </cell>
          <cell r="S440">
            <v>26328092.340000004</v>
          </cell>
        </row>
        <row r="441">
          <cell r="B441" t="str">
            <v>1008</v>
          </cell>
          <cell r="S441">
            <v>48951561.190000005</v>
          </cell>
        </row>
        <row r="442">
          <cell r="B442" t="str">
            <v>1008</v>
          </cell>
          <cell r="S442">
            <v>2531889.63</v>
          </cell>
        </row>
        <row r="443">
          <cell r="B443" t="str">
            <v>1008</v>
          </cell>
          <cell r="S443">
            <v>375745.07</v>
          </cell>
        </row>
        <row r="444">
          <cell r="B444" t="str">
            <v>1008</v>
          </cell>
          <cell r="S444">
            <v>561015722.07999992</v>
          </cell>
        </row>
        <row r="445">
          <cell r="B445" t="str">
            <v>1008</v>
          </cell>
          <cell r="S445">
            <v>4222067.6399999997</v>
          </cell>
        </row>
        <row r="446">
          <cell r="B446" t="str">
            <v>1008</v>
          </cell>
          <cell r="S446">
            <v>1357378.1</v>
          </cell>
        </row>
        <row r="447">
          <cell r="B447" t="str">
            <v>1008</v>
          </cell>
          <cell r="S447">
            <v>11898212.010000002</v>
          </cell>
        </row>
        <row r="448">
          <cell r="B448" t="str">
            <v>1408</v>
          </cell>
          <cell r="S448">
            <v>0</v>
          </cell>
        </row>
        <row r="449">
          <cell r="B449" t="str">
            <v>1408</v>
          </cell>
          <cell r="S449">
            <v>13815293.939999998</v>
          </cell>
        </row>
        <row r="450">
          <cell r="B450" t="str">
            <v>1008</v>
          </cell>
          <cell r="S450">
            <v>-90379.209999999992</v>
          </cell>
        </row>
        <row r="451">
          <cell r="B451" t="str">
            <v>1008</v>
          </cell>
          <cell r="S451">
            <v>-919.17000000000007</v>
          </cell>
        </row>
        <row r="452">
          <cell r="B452" t="str">
            <v>1008</v>
          </cell>
          <cell r="S452">
            <v>2578955.4200000004</v>
          </cell>
        </row>
        <row r="453">
          <cell r="B453" t="str">
            <v>1008</v>
          </cell>
          <cell r="S453">
            <v>544706903.11000001</v>
          </cell>
        </row>
        <row r="454">
          <cell r="B454" t="str">
            <v>1008</v>
          </cell>
          <cell r="S454">
            <v>8261.8399999999983</v>
          </cell>
        </row>
        <row r="455">
          <cell r="B455" t="str">
            <v>1008</v>
          </cell>
          <cell r="S455">
            <v>8659076.3499999996</v>
          </cell>
        </row>
        <row r="456">
          <cell r="B456" t="str">
            <v>1008</v>
          </cell>
          <cell r="S456">
            <v>1321.53</v>
          </cell>
        </row>
        <row r="457">
          <cell r="B457" t="str">
            <v>1008</v>
          </cell>
          <cell r="S457">
            <v>4331924108.0099993</v>
          </cell>
        </row>
        <row r="458">
          <cell r="B458" t="str">
            <v>1008</v>
          </cell>
          <cell r="S458">
            <v>12459213.310000001</v>
          </cell>
        </row>
        <row r="459">
          <cell r="B459" t="str">
            <v>1008</v>
          </cell>
          <cell r="S459">
            <v>237.93</v>
          </cell>
        </row>
        <row r="460">
          <cell r="B460" t="str">
            <v>1008</v>
          </cell>
          <cell r="S460">
            <v>42043280.479999997</v>
          </cell>
        </row>
        <row r="461">
          <cell r="B461" t="str">
            <v>1301</v>
          </cell>
          <cell r="S461">
            <v>58637319.060000002</v>
          </cell>
        </row>
        <row r="462">
          <cell r="B462" t="str">
            <v>1008</v>
          </cell>
          <cell r="S462">
            <v>1484.97</v>
          </cell>
        </row>
        <row r="463">
          <cell r="B463" t="str">
            <v>1008</v>
          </cell>
          <cell r="S463">
            <v>-1643.53</v>
          </cell>
        </row>
        <row r="464">
          <cell r="B464" t="str">
            <v>1008</v>
          </cell>
          <cell r="S464">
            <v>868930508.01999998</v>
          </cell>
        </row>
        <row r="465">
          <cell r="B465" t="str">
            <v>1408</v>
          </cell>
          <cell r="S465">
            <v>158377022.04000002</v>
          </cell>
        </row>
        <row r="466">
          <cell r="B466" t="str">
            <v>1408</v>
          </cell>
          <cell r="S466">
            <v>394529.01</v>
          </cell>
        </row>
        <row r="467">
          <cell r="B467" t="str">
            <v>1408</v>
          </cell>
          <cell r="S467">
            <v>6008047.5</v>
          </cell>
        </row>
        <row r="468">
          <cell r="B468" t="str">
            <v>1008</v>
          </cell>
          <cell r="S468">
            <v>9573730.5399999991</v>
          </cell>
        </row>
        <row r="469">
          <cell r="B469" t="str">
            <v>1008</v>
          </cell>
          <cell r="S469">
            <v>7615699.5</v>
          </cell>
        </row>
        <row r="470">
          <cell r="B470" t="str">
            <v>1408</v>
          </cell>
          <cell r="S470">
            <v>3436188.5599999996</v>
          </cell>
        </row>
        <row r="471">
          <cell r="B471" t="str">
            <v>1408</v>
          </cell>
          <cell r="S471">
            <v>33797317.18</v>
          </cell>
        </row>
        <row r="472">
          <cell r="B472" t="str">
            <v>1408</v>
          </cell>
          <cell r="S472">
            <v>100757.38</v>
          </cell>
        </row>
        <row r="473">
          <cell r="B473" t="str">
            <v>1408</v>
          </cell>
          <cell r="S473">
            <v>2970412.0700000003</v>
          </cell>
        </row>
        <row r="474">
          <cell r="B474" t="str">
            <v>1408</v>
          </cell>
          <cell r="S474">
            <v>274408767.86999995</v>
          </cell>
        </row>
        <row r="475">
          <cell r="B475" t="str">
            <v>1408</v>
          </cell>
          <cell r="S475">
            <v>34312600</v>
          </cell>
        </row>
        <row r="476">
          <cell r="B476" t="str">
            <v>1408</v>
          </cell>
          <cell r="S476">
            <v>281831.5</v>
          </cell>
        </row>
        <row r="477">
          <cell r="B477" t="str">
            <v>1408</v>
          </cell>
          <cell r="S477">
            <v>165508456.12</v>
          </cell>
        </row>
        <row r="478">
          <cell r="B478" t="str">
            <v>1008</v>
          </cell>
          <cell r="S478">
            <v>75699484.299999982</v>
          </cell>
        </row>
        <row r="479">
          <cell r="B479" t="str">
            <v>1408</v>
          </cell>
          <cell r="S479">
            <v>0</v>
          </cell>
        </row>
        <row r="480">
          <cell r="B480" t="str">
            <v>1408</v>
          </cell>
          <cell r="S480">
            <v>4448224.46</v>
          </cell>
        </row>
        <row r="481">
          <cell r="B481" t="str">
            <v>1008</v>
          </cell>
          <cell r="S481">
            <v>2609879.69</v>
          </cell>
        </row>
        <row r="482">
          <cell r="B482" t="str">
            <v>1408</v>
          </cell>
          <cell r="S482">
            <v>399814.40000000002</v>
          </cell>
        </row>
        <row r="483">
          <cell r="B483" t="str">
            <v>1408</v>
          </cell>
          <cell r="S483">
            <v>356851000.83000004</v>
          </cell>
        </row>
        <row r="484">
          <cell r="B484" t="str">
            <v>1408</v>
          </cell>
          <cell r="S484">
            <v>1151793.29</v>
          </cell>
        </row>
        <row r="485">
          <cell r="B485" t="str">
            <v>1408</v>
          </cell>
          <cell r="S485">
            <v>29328081.449999999</v>
          </cell>
        </row>
        <row r="486">
          <cell r="B486" t="str">
            <v>1008</v>
          </cell>
          <cell r="S486">
            <v>-838.08</v>
          </cell>
        </row>
        <row r="487">
          <cell r="B487" t="str">
            <v>1008</v>
          </cell>
          <cell r="S487">
            <v>42607714.809999995</v>
          </cell>
        </row>
        <row r="488">
          <cell r="B488" t="str">
            <v>1408</v>
          </cell>
          <cell r="S488">
            <v>0</v>
          </cell>
        </row>
        <row r="489">
          <cell r="B489" t="str">
            <v>1408</v>
          </cell>
          <cell r="S489">
            <v>180421.36</v>
          </cell>
        </row>
        <row r="490">
          <cell r="B490" t="str">
            <v>1408</v>
          </cell>
          <cell r="S490">
            <v>0</v>
          </cell>
        </row>
        <row r="491">
          <cell r="B491" t="str">
            <v>1408</v>
          </cell>
          <cell r="S491">
            <v>65771.260000000009</v>
          </cell>
        </row>
        <row r="492">
          <cell r="B492" t="str">
            <v>1008</v>
          </cell>
          <cell r="S492">
            <v>1185604.06</v>
          </cell>
        </row>
        <row r="493">
          <cell r="B493" t="str">
            <v>1008</v>
          </cell>
          <cell r="S493">
            <v>1646045.1</v>
          </cell>
        </row>
        <row r="494">
          <cell r="B494" t="str">
            <v>1008</v>
          </cell>
          <cell r="S494">
            <v>3328642.1100000003</v>
          </cell>
        </row>
        <row r="495">
          <cell r="B495" t="str">
            <v>1008</v>
          </cell>
          <cell r="S495">
            <v>239305.73</v>
          </cell>
        </row>
        <row r="496">
          <cell r="B496" t="str">
            <v>1008</v>
          </cell>
          <cell r="S496">
            <v>266293.98</v>
          </cell>
        </row>
        <row r="497">
          <cell r="B497" t="str">
            <v>1008</v>
          </cell>
          <cell r="S497">
            <v>4342540.71</v>
          </cell>
        </row>
        <row r="498">
          <cell r="B498" t="str">
            <v>1008</v>
          </cell>
          <cell r="S498">
            <v>238659575.63</v>
          </cell>
        </row>
        <row r="499">
          <cell r="B499" t="str">
            <v>1008</v>
          </cell>
          <cell r="S499">
            <v>62949.599999999999</v>
          </cell>
        </row>
        <row r="500">
          <cell r="B500" t="str">
            <v>1408</v>
          </cell>
          <cell r="S500">
            <v>5148732</v>
          </cell>
        </row>
        <row r="501">
          <cell r="B501" t="str">
            <v>1408</v>
          </cell>
          <cell r="S501">
            <v>274663491.24999994</v>
          </cell>
        </row>
        <row r="502">
          <cell r="B502" t="str">
            <v>1408</v>
          </cell>
          <cell r="S502">
            <v>332054827.19999999</v>
          </cell>
        </row>
        <row r="503">
          <cell r="B503" t="str">
            <v>1008</v>
          </cell>
          <cell r="S503">
            <v>358274.06</v>
          </cell>
        </row>
        <row r="504">
          <cell r="B504" t="str">
            <v>1408</v>
          </cell>
          <cell r="S504">
            <v>0</v>
          </cell>
        </row>
        <row r="505">
          <cell r="B505" t="str">
            <v>1408</v>
          </cell>
          <cell r="S505">
            <v>0</v>
          </cell>
        </row>
        <row r="506">
          <cell r="B506" t="str">
            <v>1408</v>
          </cell>
          <cell r="S506">
            <v>572311.32999999996</v>
          </cell>
        </row>
        <row r="507">
          <cell r="B507" t="str">
            <v>1408</v>
          </cell>
          <cell r="S507">
            <v>1558146.62</v>
          </cell>
        </row>
        <row r="508">
          <cell r="B508" t="str">
            <v>1408</v>
          </cell>
          <cell r="S508">
            <v>3476260.45</v>
          </cell>
        </row>
        <row r="509">
          <cell r="B509" t="str">
            <v>1408</v>
          </cell>
          <cell r="S509">
            <v>1069321.95</v>
          </cell>
        </row>
        <row r="510">
          <cell r="B510" t="str">
            <v>1408</v>
          </cell>
          <cell r="S510">
            <v>97049089.299999997</v>
          </cell>
        </row>
        <row r="511">
          <cell r="B511" t="str">
            <v>1408</v>
          </cell>
          <cell r="S511">
            <v>39289061.319999993</v>
          </cell>
        </row>
        <row r="512">
          <cell r="B512" t="str">
            <v>1408</v>
          </cell>
          <cell r="S512">
            <v>0</v>
          </cell>
        </row>
        <row r="513">
          <cell r="B513" t="str">
            <v>1408</v>
          </cell>
          <cell r="S513">
            <v>421606923.13999999</v>
          </cell>
        </row>
        <row r="514">
          <cell r="B514" t="str">
            <v>1408</v>
          </cell>
          <cell r="S514">
            <v>9405693.6799999997</v>
          </cell>
        </row>
        <row r="515">
          <cell r="B515" t="str">
            <v>1408</v>
          </cell>
          <cell r="S515">
            <v>0</v>
          </cell>
        </row>
        <row r="516">
          <cell r="B516" t="str">
            <v>1408</v>
          </cell>
          <cell r="S516">
            <v>1007748361.8600003</v>
          </cell>
        </row>
        <row r="517">
          <cell r="B517" t="str">
            <v>1408</v>
          </cell>
          <cell r="S517">
            <v>369737.39</v>
          </cell>
        </row>
        <row r="518">
          <cell r="B518" t="str">
            <v>1408</v>
          </cell>
          <cell r="S518">
            <v>12883065.679999998</v>
          </cell>
        </row>
        <row r="519">
          <cell r="B519" t="str">
            <v>1408</v>
          </cell>
          <cell r="S519">
            <v>153695</v>
          </cell>
        </row>
        <row r="520">
          <cell r="B520" t="str">
            <v>1408</v>
          </cell>
          <cell r="S520">
            <v>16824754.640000004</v>
          </cell>
        </row>
        <row r="521">
          <cell r="B521" t="str">
            <v>1408</v>
          </cell>
          <cell r="S521">
            <v>23473039.84</v>
          </cell>
        </row>
        <row r="522">
          <cell r="B522" t="str">
            <v>1408</v>
          </cell>
          <cell r="S522">
            <v>6286714.3200000003</v>
          </cell>
        </row>
        <row r="523">
          <cell r="B523" t="str">
            <v>1408</v>
          </cell>
          <cell r="S523">
            <v>3293.2400000000002</v>
          </cell>
        </row>
        <row r="524">
          <cell r="B524" t="str">
            <v>1008</v>
          </cell>
          <cell r="S524">
            <v>100699842.89</v>
          </cell>
        </row>
        <row r="525">
          <cell r="B525" t="str">
            <v>1408</v>
          </cell>
          <cell r="S525">
            <v>35145346.350000001</v>
          </cell>
        </row>
        <row r="526">
          <cell r="B526" t="str">
            <v>1408</v>
          </cell>
          <cell r="S526">
            <v>3080326</v>
          </cell>
        </row>
        <row r="527">
          <cell r="B527" t="str">
            <v>1408</v>
          </cell>
          <cell r="S527">
            <v>-7454219.7200000007</v>
          </cell>
        </row>
        <row r="528">
          <cell r="B528" t="str">
            <v>1408</v>
          </cell>
          <cell r="S528">
            <v>-355148.52999999991</v>
          </cell>
        </row>
        <row r="529">
          <cell r="B529" t="str">
            <v>0610</v>
          </cell>
          <cell r="S529">
            <v>-24.81</v>
          </cell>
        </row>
        <row r="530">
          <cell r="B530" t="str">
            <v>1408</v>
          </cell>
          <cell r="S530">
            <v>-5113894.6999999993</v>
          </cell>
        </row>
        <row r="531">
          <cell r="B531" t="str">
            <v>1008</v>
          </cell>
          <cell r="S531">
            <v>-277.25</v>
          </cell>
        </row>
        <row r="532">
          <cell r="B532" t="str">
            <v>1008</v>
          </cell>
          <cell r="S532">
            <v>-109155913.25999999</v>
          </cell>
        </row>
        <row r="533">
          <cell r="B533" t="str">
            <v>1008</v>
          </cell>
          <cell r="S533">
            <v>-2316848.2999999998</v>
          </cell>
        </row>
        <row r="534">
          <cell r="B534" t="str">
            <v>1408</v>
          </cell>
          <cell r="S534">
            <v>0</v>
          </cell>
        </row>
        <row r="535">
          <cell r="B535" t="str">
            <v>1008</v>
          </cell>
          <cell r="S535">
            <v>-14678203.33</v>
          </cell>
        </row>
        <row r="536">
          <cell r="B536" t="str">
            <v>1008</v>
          </cell>
          <cell r="S536">
            <v>-134.04</v>
          </cell>
        </row>
        <row r="537">
          <cell r="B537" t="str">
            <v>1008</v>
          </cell>
          <cell r="S537">
            <v>-40278.300000000003</v>
          </cell>
        </row>
        <row r="538">
          <cell r="B538" t="str">
            <v>1008</v>
          </cell>
          <cell r="S538">
            <v>-915228387.10000002</v>
          </cell>
        </row>
        <row r="539">
          <cell r="B539" t="str">
            <v>1008</v>
          </cell>
          <cell r="S539">
            <v>-43398872.759999998</v>
          </cell>
        </row>
        <row r="540">
          <cell r="B540" t="str">
            <v>1008</v>
          </cell>
          <cell r="S540">
            <v>-59.46</v>
          </cell>
        </row>
        <row r="541">
          <cell r="B541" t="str">
            <v>1008</v>
          </cell>
          <cell r="S541">
            <v>-34215.620000000003</v>
          </cell>
        </row>
        <row r="542">
          <cell r="B542" t="str">
            <v>1408</v>
          </cell>
          <cell r="S542">
            <v>-26752.809999999998</v>
          </cell>
        </row>
        <row r="543">
          <cell r="B543" t="str">
            <v>1008</v>
          </cell>
          <cell r="S543">
            <v>-2269591.13</v>
          </cell>
        </row>
        <row r="544">
          <cell r="B544" t="str">
            <v>1008</v>
          </cell>
          <cell r="S544">
            <v>-1961216.9700000002</v>
          </cell>
        </row>
        <row r="545">
          <cell r="B545" t="str">
            <v>1408</v>
          </cell>
          <cell r="S545">
            <v>338224399.39000005</v>
          </cell>
        </row>
        <row r="546">
          <cell r="B546" t="str">
            <v>1408</v>
          </cell>
          <cell r="S546">
            <v>17631648.640000001</v>
          </cell>
        </row>
        <row r="547">
          <cell r="B547" t="str">
            <v>1408</v>
          </cell>
          <cell r="S547">
            <v>390000</v>
          </cell>
        </row>
        <row r="548">
          <cell r="B548" t="str">
            <v>1408</v>
          </cell>
          <cell r="S548">
            <v>174645.62</v>
          </cell>
        </row>
        <row r="549">
          <cell r="B549" t="str">
            <v>1408</v>
          </cell>
          <cell r="S549">
            <v>85356792.059999987</v>
          </cell>
        </row>
        <row r="550">
          <cell r="B550" t="str">
            <v>1408</v>
          </cell>
          <cell r="S550">
            <v>315495.07</v>
          </cell>
        </row>
        <row r="551">
          <cell r="B551" t="str">
            <v>1408</v>
          </cell>
          <cell r="S551">
            <v>2158911.52</v>
          </cell>
        </row>
        <row r="552">
          <cell r="B552" t="str">
            <v>1408</v>
          </cell>
          <cell r="S552">
            <v>22881807.039999995</v>
          </cell>
        </row>
        <row r="553">
          <cell r="B553" t="str">
            <v>1408</v>
          </cell>
          <cell r="S553">
            <v>5199499.21</v>
          </cell>
        </row>
        <row r="554">
          <cell r="B554" t="str">
            <v>1408</v>
          </cell>
          <cell r="S554">
            <v>12273832.319999998</v>
          </cell>
        </row>
        <row r="555">
          <cell r="S555">
            <v>125367251145.58006</v>
          </cell>
        </row>
        <row r="556">
          <cell r="B556">
            <v>0</v>
          </cell>
          <cell r="S556">
            <v>125367251145.58</v>
          </cell>
        </row>
        <row r="557">
          <cell r="B557">
            <v>0</v>
          </cell>
          <cell r="S557">
            <v>0</v>
          </cell>
        </row>
        <row r="558">
          <cell r="B558">
            <v>0</v>
          </cell>
        </row>
        <row r="559">
          <cell r="B559">
            <v>0</v>
          </cell>
        </row>
        <row r="560">
          <cell r="B560">
            <v>0</v>
          </cell>
        </row>
        <row r="561">
          <cell r="B561">
            <v>0</v>
          </cell>
        </row>
        <row r="562">
          <cell r="B562">
            <v>0</v>
          </cell>
        </row>
        <row r="563">
          <cell r="B563">
            <v>0</v>
          </cell>
        </row>
        <row r="564">
          <cell r="B564">
            <v>0</v>
          </cell>
        </row>
        <row r="565">
          <cell r="B565">
            <v>0</v>
          </cell>
        </row>
        <row r="566">
          <cell r="B566">
            <v>0</v>
          </cell>
        </row>
        <row r="567">
          <cell r="B567">
            <v>0</v>
          </cell>
        </row>
        <row r="568">
          <cell r="B568">
            <v>0</v>
          </cell>
        </row>
        <row r="569">
          <cell r="B569">
            <v>0</v>
          </cell>
        </row>
        <row r="570">
          <cell r="B570">
            <v>0</v>
          </cell>
        </row>
        <row r="571">
          <cell r="B571">
            <v>0</v>
          </cell>
        </row>
        <row r="572">
          <cell r="B572">
            <v>0</v>
          </cell>
        </row>
        <row r="573">
          <cell r="B573">
            <v>0</v>
          </cell>
        </row>
        <row r="574">
          <cell r="B574">
            <v>0</v>
          </cell>
        </row>
        <row r="575">
          <cell r="B575">
            <v>0</v>
          </cell>
        </row>
        <row r="576">
          <cell r="B576">
            <v>0</v>
          </cell>
        </row>
        <row r="577">
          <cell r="B577">
            <v>0</v>
          </cell>
        </row>
        <row r="578">
          <cell r="B578">
            <v>0</v>
          </cell>
        </row>
        <row r="579">
          <cell r="B579">
            <v>0</v>
          </cell>
        </row>
        <row r="580">
          <cell r="B580">
            <v>0</v>
          </cell>
        </row>
        <row r="581">
          <cell r="B581">
            <v>0</v>
          </cell>
        </row>
        <row r="582">
          <cell r="B582">
            <v>0</v>
          </cell>
        </row>
        <row r="583">
          <cell r="B583">
            <v>0</v>
          </cell>
        </row>
        <row r="584">
          <cell r="B584">
            <v>0</v>
          </cell>
        </row>
        <row r="585">
          <cell r="B585">
            <v>0</v>
          </cell>
        </row>
        <row r="586">
          <cell r="B586">
            <v>0</v>
          </cell>
        </row>
        <row r="587">
          <cell r="B587">
            <v>0</v>
          </cell>
        </row>
        <row r="588">
          <cell r="B588">
            <v>0</v>
          </cell>
        </row>
        <row r="589">
          <cell r="B589">
            <v>0</v>
          </cell>
        </row>
        <row r="590">
          <cell r="B59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Outcomes &gt;&gt;&gt;"/>
      <sheetName val="Post-2030"/>
      <sheetName val="Summary outcomes"/>
      <sheetName val="Macro outcomes &gt;&gt;&gt;"/>
      <sheetName val="Total GVA breakdown"/>
      <sheetName val="Growth by country"/>
      <sheetName val="Growth by industry"/>
      <sheetName val="GVA by country"/>
      <sheetName val="GVA by industry"/>
      <sheetName val="Additional GVA breakdown"/>
      <sheetName val="GVA breakdown over time"/>
      <sheetName val="Comparison to ICT"/>
      <sheetName val="Micro outcomes &gt;&gt;&gt;"/>
      <sheetName val="Profitability increase"/>
      <sheetName val="Profitability"/>
      <sheetName val="Pre-tax pre-dep by country"/>
      <sheetName val="Pre-tax pre-dep by industry"/>
      <sheetName val="% increases pre-tax pre-dep"/>
      <sheetName val="Calculations &gt;&gt;&gt;"/>
      <sheetName val="Breakdown"/>
      <sheetName val="AI calc"/>
      <sheetName val="TFP calc"/>
      <sheetName val="New TFP calculation"/>
      <sheetName val="IDC investment"/>
      <sheetName val="Growth 2025 TFP"/>
      <sheetName val="Baseline"/>
      <sheetName val="Growth 2030 TFP"/>
      <sheetName val="Growth 2025 no TFP"/>
      <sheetName val="Growth 2030 no TFP"/>
      <sheetName val="Labour over time"/>
      <sheetName val="Capital over time"/>
      <sheetName val="AI over time"/>
      <sheetName val="Augmentable labour"/>
      <sheetName val="Additional growth"/>
      <sheetName val="TFP over time"/>
      <sheetName val="Profit calc"/>
      <sheetName val="TFP growth"/>
      <sheetName val="VA shares"/>
      <sheetName val="Data inputs &gt;&gt;&gt;"/>
      <sheetName val="Historical_growth"/>
      <sheetName val="KLEMS"/>
      <sheetName val="TED"/>
      <sheetName val="Oxford_GDP_forecasts_2015"/>
      <sheetName val="Oxford_GDP_forecasts_2019"/>
      <sheetName val="Tech absorption"/>
      <sheetName val="Estimates - productivity"/>
      <sheetName val="firm_sizes"/>
      <sheetName val="deflator post tax"/>
      <sheetName val="deflator pre tax"/>
      <sheetName val="US GDP deflator"/>
      <sheetName val="Enhanced labour"/>
      <sheetName val="GVA deflators"/>
      <sheetName val="Oxford_GDP_new countries"/>
      <sheetName val="equation"/>
      <sheetName val="drop_dow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sheetData sheetId="16" refreshError="1"/>
      <sheetData sheetId="17" refreshError="1"/>
      <sheetData sheetId="18" refreshError="1"/>
      <sheetData sheetId="19"/>
      <sheetData sheetId="20">
        <row r="4">
          <cell r="B4" t="str">
            <v>France</v>
          </cell>
        </row>
        <row r="5">
          <cell r="B5" t="str">
            <v>Germany</v>
          </cell>
        </row>
        <row r="6">
          <cell r="B6" t="str">
            <v>Japan</v>
          </cell>
        </row>
        <row r="7">
          <cell r="B7" t="str">
            <v>Spain</v>
          </cell>
        </row>
        <row r="8">
          <cell r="B8" t="str">
            <v>United Kingdom</v>
          </cell>
        </row>
        <row r="9">
          <cell r="B9" t="str">
            <v>United States</v>
          </cell>
        </row>
        <row r="10">
          <cell r="B10" t="str">
            <v>Australia</v>
          </cell>
        </row>
        <row r="11">
          <cell r="B11" t="str">
            <v>China</v>
          </cell>
        </row>
        <row r="12">
          <cell r="B12" t="str">
            <v>India</v>
          </cell>
        </row>
        <row r="13">
          <cell r="B13" t="str">
            <v>Indonesia</v>
          </cell>
        </row>
        <row r="14">
          <cell r="B14" t="str">
            <v>Singapore</v>
          </cell>
        </row>
        <row r="15">
          <cell r="B15" t="str">
            <v>Switzerland</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B4" t="str">
            <v>A. Agriculture, forestry and fishing</v>
          </cell>
        </row>
        <row r="5">
          <cell r="B5" t="str">
            <v>C. Manufacturing</v>
          </cell>
        </row>
        <row r="6">
          <cell r="B6" t="str">
            <v>D-E. Utilities</v>
          </cell>
        </row>
        <row r="7">
          <cell r="B7" t="str">
            <v>F. Construction</v>
          </cell>
        </row>
        <row r="8">
          <cell r="B8" t="str">
            <v>G. Wholesale and retail trade; repair of motor vehicles and motorcycles</v>
          </cell>
        </row>
        <row r="9">
          <cell r="B9" t="str">
            <v>H. Transportation and storage</v>
          </cell>
        </row>
        <row r="10">
          <cell r="B10" t="str">
            <v>I. Accommodation and food service activities</v>
          </cell>
        </row>
        <row r="11">
          <cell r="B11" t="str">
            <v>J. Information and communication</v>
          </cell>
        </row>
        <row r="12">
          <cell r="B12" t="str">
            <v>K. Financial and insurance activities</v>
          </cell>
        </row>
        <row r="13">
          <cell r="B13" t="str">
            <v>M-N. Professional and administrative activities</v>
          </cell>
        </row>
        <row r="14">
          <cell r="B14" t="str">
            <v>O. Public administration and defence; compulsory social security</v>
          </cell>
        </row>
        <row r="15">
          <cell r="B15" t="str">
            <v>P. Education</v>
          </cell>
        </row>
        <row r="16">
          <cell r="B16" t="str">
            <v>Q. Human health and social work activities</v>
          </cell>
        </row>
        <row r="17">
          <cell r="B17" t="str">
            <v>R. Arts, entertainment and recreation</v>
          </cell>
        </row>
        <row r="18">
          <cell r="B18" t="str">
            <v>S. Other service activities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1">
          <cell r="C11" t="str">
            <v>Yes</v>
          </cell>
        </row>
        <row r="12">
          <cell r="C12" t="str">
            <v>No</v>
          </cell>
        </row>
        <row r="16">
          <cell r="C16">
            <v>2025</v>
          </cell>
        </row>
        <row r="17">
          <cell r="C17">
            <v>2030</v>
          </cell>
        </row>
      </sheetData>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E83F35"/>
      </a:dk2>
      <a:lt2>
        <a:srgbClr val="007B87"/>
      </a:lt2>
      <a:accent1>
        <a:srgbClr val="8DD0D2"/>
      </a:accent1>
      <a:accent2>
        <a:srgbClr val="37424A"/>
      </a:accent2>
      <a:accent3>
        <a:srgbClr val="D1DBD2"/>
      </a:accent3>
      <a:accent4>
        <a:srgbClr val="EBC000"/>
      </a:accent4>
      <a:accent5>
        <a:srgbClr val="683C5B"/>
      </a:accent5>
      <a:accent6>
        <a:srgbClr val="8BB96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9C60-3587-47AA-A9E1-791FE3AF533C}">
  <sheetPr>
    <tabColor theme="3" tint="0.59999389629810485"/>
  </sheetPr>
  <dimension ref="B1:F16"/>
  <sheetViews>
    <sheetView showGridLines="0" tabSelected="1" zoomScale="80" zoomScaleNormal="80" workbookViewId="0">
      <selection activeCell="B10" sqref="B10"/>
    </sheetView>
  </sheetViews>
  <sheetFormatPr baseColWidth="10" defaultColWidth="8.81640625" defaultRowHeight="14.5" x14ac:dyDescent="0.35"/>
  <cols>
    <col min="1" max="1" width="3.81640625" customWidth="1"/>
    <col min="2" max="2" width="35.81640625" customWidth="1"/>
    <col min="3" max="4" width="17.81640625" customWidth="1"/>
    <col min="5" max="5" width="6.81640625" customWidth="1"/>
    <col min="6" max="7" width="17.81640625" customWidth="1"/>
  </cols>
  <sheetData>
    <row r="1" spans="2:6" s="11" customFormat="1" ht="20" x14ac:dyDescent="0.4">
      <c r="B1" s="11" t="s">
        <v>45</v>
      </c>
    </row>
    <row r="3" spans="2:6" x14ac:dyDescent="0.35">
      <c r="B3" s="21" t="s">
        <v>13</v>
      </c>
      <c r="C3" s="39"/>
      <c r="D3" s="22" t="s">
        <v>14</v>
      </c>
      <c r="E3" s="39"/>
      <c r="F3" s="22" t="s">
        <v>15</v>
      </c>
    </row>
    <row r="4" spans="2:6" x14ac:dyDescent="0.35">
      <c r="C4" s="39"/>
      <c r="D4" s="23">
        <f>'Ofertas insignia'!$C$7</f>
        <v>45839</v>
      </c>
      <c r="E4" s="39"/>
      <c r="F4" s="23">
        <f>'Ofertas insignia'!$E$7</f>
        <v>46022</v>
      </c>
    </row>
    <row r="5" spans="2:6" x14ac:dyDescent="0.35">
      <c r="C5" s="39"/>
      <c r="D5" s="55"/>
      <c r="E5" s="39"/>
      <c r="F5" s="55"/>
    </row>
    <row r="6" spans="2:6" s="36" customFormat="1" ht="13" x14ac:dyDescent="0.3">
      <c r="B6" s="35" t="s">
        <v>11</v>
      </c>
    </row>
    <row r="7" spans="2:6" x14ac:dyDescent="0.35">
      <c r="C7" s="39"/>
      <c r="D7" s="55"/>
      <c r="E7" s="39"/>
      <c r="F7" s="55"/>
    </row>
    <row r="8" spans="2:6" x14ac:dyDescent="0.35">
      <c r="C8" s="65" t="s">
        <v>33</v>
      </c>
      <c r="D8" s="65"/>
    </row>
    <row r="9" spans="2:6" x14ac:dyDescent="0.35">
      <c r="C9" s="39"/>
      <c r="D9" s="55"/>
      <c r="E9" s="39"/>
    </row>
    <row r="10" spans="2:6" ht="56.75" customHeight="1" x14ac:dyDescent="0.35">
      <c r="B10" s="13" t="s">
        <v>30</v>
      </c>
      <c r="C10" s="1" t="s">
        <v>3</v>
      </c>
      <c r="D10" s="51" t="s">
        <v>10</v>
      </c>
    </row>
    <row r="11" spans="2:6" x14ac:dyDescent="0.35">
      <c r="B11" s="2" t="s">
        <v>21</v>
      </c>
      <c r="C11" s="18">
        <f>'SAIB Nacional'!B10</f>
        <v>0.1</v>
      </c>
      <c r="D11" s="8" t="str">
        <f>+IF(C11&lt;0,"NO REPLICABLE","REPLICABLE")</f>
        <v>REPLICABLE</v>
      </c>
    </row>
    <row r="12" spans="2:6" x14ac:dyDescent="0.35">
      <c r="B12" s="2" t="s">
        <v>22</v>
      </c>
      <c r="C12" s="18">
        <f>'SAIB Regional'!B10</f>
        <v>0.1</v>
      </c>
      <c r="D12" s="8" t="str">
        <f t="shared" ref="D12:D16" si="0">+IF(C12&lt;0,"NO REPLICABLE","REPLICABLE")</f>
        <v>REPLICABLE</v>
      </c>
    </row>
    <row r="13" spans="2:6" x14ac:dyDescent="0.35">
      <c r="B13" s="2" t="s">
        <v>23</v>
      </c>
      <c r="C13" s="18">
        <f>'SAIB Local'!B10</f>
        <v>0.1</v>
      </c>
      <c r="D13" s="8" t="str">
        <f t="shared" si="0"/>
        <v>REPLICABLE</v>
      </c>
    </row>
    <row r="14" spans="2:6" x14ac:dyDescent="0.35">
      <c r="B14" s="2" t="s">
        <v>24</v>
      </c>
      <c r="C14" s="18" t="str">
        <f>IF('Desagregacion compartida'!B10="No aplica","No aplica",'Desagregacion compartida'!B10)</f>
        <v>No aplica</v>
      </c>
      <c r="D14" s="8" t="str">
        <f>IF(C14="No aplica","No aplica",(IF(C14&lt;0,"NO REPLICABLE","REPLICABLE")))</f>
        <v>No aplica</v>
      </c>
    </row>
    <row r="15" spans="2:6" x14ac:dyDescent="0.35">
      <c r="B15" s="2" t="s">
        <v>25</v>
      </c>
      <c r="C15" s="18" t="str">
        <f>IF('Desagregacion total'!B10="No aplica","No aplica",'Desagregacion total'!B10)</f>
        <v>No aplica</v>
      </c>
      <c r="D15" s="8" t="str">
        <f>IF(C15="No aplica","No aplica",(IF(C15&lt;0,"NO REPLICABLE","REPLICABLE")))</f>
        <v>No aplica</v>
      </c>
    </row>
    <row r="16" spans="2:6" x14ac:dyDescent="0.35">
      <c r="B16" s="2" t="s">
        <v>26</v>
      </c>
      <c r="C16" s="18">
        <f>'Desagregacion virtual'!B10</f>
        <v>0.1</v>
      </c>
      <c r="D16" s="8" t="str">
        <f t="shared" si="0"/>
        <v>REPLICABLE</v>
      </c>
    </row>
  </sheetData>
  <mergeCells count="1">
    <mergeCell ref="C8:D8"/>
  </mergeCells>
  <conditionalFormatting sqref="D11:D16">
    <cfRule type="containsText" dxfId="68" priority="2" operator="containsText" text="NO APLICA">
      <formula>NOT(ISERROR(SEARCH("NO APLICA",D11)))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708CB-4B2B-482D-AD5A-67CDB20E650A}">
  <sheetPr>
    <tabColor theme="7" tint="0.79998168889431442"/>
  </sheetPr>
  <dimension ref="A1:M707"/>
  <sheetViews>
    <sheetView showGridLines="0" topLeftCell="A169" zoomScale="70" zoomScaleNormal="70" workbookViewId="0">
      <selection activeCell="C176" sqref="C176"/>
    </sheetView>
  </sheetViews>
  <sheetFormatPr baseColWidth="10" defaultColWidth="8.81640625" defaultRowHeight="14.5" x14ac:dyDescent="0.35"/>
  <cols>
    <col min="1" max="1" width="4.81640625" customWidth="1"/>
    <col min="2" max="2" width="35.81640625" customWidth="1"/>
    <col min="3" max="3" width="14.1796875" customWidth="1"/>
    <col min="4" max="9" width="12.81640625" customWidth="1"/>
    <col min="10" max="10" width="21.1796875" customWidth="1"/>
    <col min="12" max="12" width="24" customWidth="1"/>
  </cols>
  <sheetData>
    <row r="1" spans="1:13" s="11" customFormat="1" ht="20" x14ac:dyDescent="0.4">
      <c r="B1" s="11" t="s">
        <v>28</v>
      </c>
    </row>
    <row r="3" spans="1:13" x14ac:dyDescent="0.35">
      <c r="B3" s="21" t="s">
        <v>13</v>
      </c>
      <c r="C3" s="39"/>
      <c r="D3" s="22" t="s">
        <v>14</v>
      </c>
      <c r="E3" s="39"/>
      <c r="F3" s="22" t="s">
        <v>15</v>
      </c>
    </row>
    <row r="4" spans="1:13" x14ac:dyDescent="0.35">
      <c r="C4" s="39"/>
      <c r="D4" s="23">
        <v>45839</v>
      </c>
      <c r="E4" s="39"/>
      <c r="F4" s="23">
        <v>46022</v>
      </c>
    </row>
    <row r="5" spans="1:13" s="25" customFormat="1" x14ac:dyDescent="0.35">
      <c r="C5" s="40"/>
      <c r="D5" s="41"/>
      <c r="E5" s="40"/>
      <c r="F5" s="41"/>
      <c r="H5"/>
      <c r="I5"/>
      <c r="J5"/>
      <c r="K5"/>
      <c r="L5"/>
      <c r="M5"/>
    </row>
    <row r="6" spans="1:13" ht="29" customHeight="1" x14ac:dyDescent="0.35">
      <c r="B6" s="66" t="s">
        <v>44</v>
      </c>
      <c r="C6" s="67"/>
      <c r="D6" s="67"/>
      <c r="E6" s="67"/>
      <c r="F6" s="68"/>
    </row>
    <row r="7" spans="1:13" x14ac:dyDescent="0.35">
      <c r="A7" s="30"/>
    </row>
    <row r="8" spans="1:13" x14ac:dyDescent="0.35">
      <c r="A8" s="30">
        <v>1</v>
      </c>
      <c r="B8" s="63" t="str">
        <f>'Ofertas insignia'!B17</f>
        <v>Oferta 1</v>
      </c>
      <c r="C8" s="33" t="s">
        <v>47</v>
      </c>
      <c r="D8" s="34"/>
      <c r="E8" s="34"/>
      <c r="F8" s="34"/>
      <c r="G8" s="34"/>
      <c r="H8" s="34"/>
      <c r="I8" s="34"/>
      <c r="J8" s="34"/>
      <c r="L8" s="38" t="s">
        <v>27</v>
      </c>
    </row>
    <row r="9" spans="1:13" x14ac:dyDescent="0.35">
      <c r="A9" s="30"/>
      <c r="B9" s="34"/>
      <c r="C9" s="34"/>
      <c r="D9" s="34"/>
      <c r="E9" s="34"/>
      <c r="F9" s="34"/>
      <c r="G9" s="34"/>
      <c r="H9" s="34"/>
      <c r="I9" s="34"/>
      <c r="J9" s="34"/>
    </row>
    <row r="10" spans="1:13" x14ac:dyDescent="0.35">
      <c r="A10" s="30"/>
      <c r="B10" s="35" t="s">
        <v>11</v>
      </c>
      <c r="C10" s="36"/>
      <c r="D10" s="36"/>
      <c r="E10" s="36"/>
      <c r="F10" s="36"/>
      <c r="G10" s="36"/>
      <c r="H10" s="36"/>
      <c r="I10" s="36"/>
      <c r="J10" s="36"/>
    </row>
    <row r="11" spans="1:13" x14ac:dyDescent="0.35">
      <c r="A11" s="30"/>
      <c r="C11" s="34"/>
      <c r="D11" s="34"/>
      <c r="E11" s="34"/>
      <c r="F11" s="34"/>
      <c r="G11" s="34"/>
      <c r="H11" s="34"/>
      <c r="I11" s="34"/>
      <c r="J11" s="34"/>
    </row>
    <row r="12" spans="1:13" x14ac:dyDescent="0.35">
      <c r="A12" s="30"/>
      <c r="B12" s="34"/>
      <c r="C12" s="34"/>
      <c r="D12" s="34"/>
      <c r="E12" s="34"/>
      <c r="F12" s="34"/>
      <c r="G12" s="34"/>
      <c r="H12" s="34"/>
      <c r="I12" s="34"/>
      <c r="J12" s="34"/>
    </row>
    <row r="13" spans="1:13" ht="40.5" customHeight="1" x14ac:dyDescent="0.35">
      <c r="A13" s="30"/>
      <c r="B13" s="37" t="s">
        <v>20</v>
      </c>
      <c r="C13" s="1" t="s">
        <v>2</v>
      </c>
      <c r="D13" s="1" t="s">
        <v>4</v>
      </c>
      <c r="E13" s="1" t="s">
        <v>5</v>
      </c>
      <c r="F13" s="1" t="s">
        <v>6</v>
      </c>
      <c r="G13" s="1" t="s">
        <v>7</v>
      </c>
      <c r="H13" s="1" t="s">
        <v>8</v>
      </c>
      <c r="I13" s="1" t="s">
        <v>9</v>
      </c>
      <c r="J13" s="1" t="s">
        <v>3</v>
      </c>
    </row>
    <row r="14" spans="1:13" x14ac:dyDescent="0.35">
      <c r="A14" s="30"/>
      <c r="B14" s="2" t="s">
        <v>21</v>
      </c>
      <c r="C14" s="42">
        <v>4000000</v>
      </c>
      <c r="D14" s="43">
        <v>10001</v>
      </c>
      <c r="E14" s="43">
        <v>5001</v>
      </c>
      <c r="F14" s="44">
        <v>100</v>
      </c>
      <c r="G14" s="43">
        <v>1000</v>
      </c>
      <c r="H14" s="43">
        <f>E14+F14+G14</f>
        <v>6101</v>
      </c>
      <c r="I14" s="45">
        <v>0.2</v>
      </c>
      <c r="J14" s="45">
        <v>0.1</v>
      </c>
      <c r="L14" s="38" t="str">
        <f>C8&amp;B14</f>
        <v>Oferta 1SAIB Nacional</v>
      </c>
    </row>
    <row r="15" spans="1:13" x14ac:dyDescent="0.35">
      <c r="A15" s="30"/>
      <c r="B15" s="2" t="s">
        <v>22</v>
      </c>
      <c r="C15" s="42">
        <v>4000000</v>
      </c>
      <c r="D15" s="43">
        <v>10001</v>
      </c>
      <c r="E15" s="43">
        <v>5001</v>
      </c>
      <c r="F15" s="44">
        <v>100</v>
      </c>
      <c r="G15" s="43">
        <v>1000</v>
      </c>
      <c r="H15" s="43">
        <f t="shared" ref="H15:H16" si="0">E15+F15+G15</f>
        <v>6101</v>
      </c>
      <c r="I15" s="45">
        <v>0.2</v>
      </c>
      <c r="J15" s="45">
        <v>0.1</v>
      </c>
      <c r="L15" s="38" t="str">
        <f>C8&amp;B15</f>
        <v>Oferta 1SAIB Regional</v>
      </c>
    </row>
    <row r="16" spans="1:13" x14ac:dyDescent="0.35">
      <c r="A16" s="30"/>
      <c r="B16" s="2" t="s">
        <v>23</v>
      </c>
      <c r="C16" s="42">
        <v>4000000</v>
      </c>
      <c r="D16" s="43">
        <v>10001</v>
      </c>
      <c r="E16" s="43">
        <v>5001</v>
      </c>
      <c r="F16" s="44">
        <v>100</v>
      </c>
      <c r="G16" s="43">
        <v>1000</v>
      </c>
      <c r="H16" s="43">
        <f t="shared" si="0"/>
        <v>6101</v>
      </c>
      <c r="I16" s="45">
        <v>0.2</v>
      </c>
      <c r="J16" s="45">
        <v>0.1</v>
      </c>
      <c r="L16" s="38" t="str">
        <f>C8&amp;B16</f>
        <v>Oferta 1SAIB Local</v>
      </c>
    </row>
    <row r="17" spans="1:12" x14ac:dyDescent="0.35">
      <c r="A17" s="30"/>
      <c r="B17" s="2" t="s">
        <v>24</v>
      </c>
      <c r="C17" s="42"/>
      <c r="D17" s="43"/>
      <c r="E17" s="43"/>
      <c r="F17" s="44"/>
      <c r="G17" s="43"/>
      <c r="H17" s="43"/>
      <c r="I17" s="45"/>
      <c r="J17" s="45"/>
      <c r="K17" s="64" t="s">
        <v>57</v>
      </c>
      <c r="L17" s="38" t="str">
        <f>C8&amp;B17</f>
        <v>Oferta 1Desagregación compartida del bucle local</v>
      </c>
    </row>
    <row r="18" spans="1:12" x14ac:dyDescent="0.35">
      <c r="A18" s="30"/>
      <c r="B18" s="2" t="s">
        <v>25</v>
      </c>
      <c r="C18" s="42"/>
      <c r="D18" s="43"/>
      <c r="E18" s="43"/>
      <c r="F18" s="44"/>
      <c r="G18" s="43"/>
      <c r="H18" s="43"/>
      <c r="I18" s="45"/>
      <c r="J18" s="45"/>
      <c r="K18" s="64" t="s">
        <v>57</v>
      </c>
      <c r="L18" s="38" t="str">
        <f>C8&amp;B18</f>
        <v>Oferta 1Desagregación total del bucle local</v>
      </c>
    </row>
    <row r="19" spans="1:12" x14ac:dyDescent="0.35">
      <c r="A19" s="30"/>
      <c r="B19" s="2" t="s">
        <v>26</v>
      </c>
      <c r="C19" s="42">
        <v>4000000</v>
      </c>
      <c r="D19" s="43">
        <v>10001</v>
      </c>
      <c r="E19" s="43">
        <v>5001</v>
      </c>
      <c r="F19" s="44">
        <v>100</v>
      </c>
      <c r="G19" s="43">
        <v>1000</v>
      </c>
      <c r="H19" s="43">
        <f t="shared" ref="H19" si="1">E19+F19+G19</f>
        <v>6101</v>
      </c>
      <c r="I19" s="45">
        <v>0.2</v>
      </c>
      <c r="J19" s="45">
        <v>0.1</v>
      </c>
      <c r="L19" s="38" t="str">
        <f>C8&amp;B19</f>
        <v>Oferta 1Desagregación virtual del bucle local</v>
      </c>
    </row>
    <row r="20" spans="1:12" x14ac:dyDescent="0.35">
      <c r="A20" s="30"/>
      <c r="C20" s="47"/>
      <c r="D20" s="47"/>
      <c r="E20" s="47"/>
      <c r="F20" s="47"/>
      <c r="G20" s="47"/>
      <c r="H20" s="47"/>
      <c r="I20" s="47"/>
      <c r="J20" s="47"/>
    </row>
    <row r="21" spans="1:12" x14ac:dyDescent="0.35">
      <c r="A21" s="30"/>
      <c r="B21" s="46"/>
    </row>
    <row r="22" spans="1:12" x14ac:dyDescent="0.35">
      <c r="A22" s="30">
        <f>A8+1</f>
        <v>2</v>
      </c>
      <c r="B22" s="63" t="str">
        <f>'Ofertas insignia'!B18</f>
        <v>Oferta 2</v>
      </c>
      <c r="C22" s="33" t="s">
        <v>48</v>
      </c>
      <c r="D22" s="34"/>
      <c r="E22" s="34"/>
      <c r="F22" s="34"/>
      <c r="G22" s="34"/>
      <c r="H22" s="34"/>
      <c r="I22" s="34"/>
      <c r="J22" s="34"/>
    </row>
    <row r="23" spans="1:12" x14ac:dyDescent="0.35">
      <c r="A23" s="30"/>
      <c r="B23" s="34"/>
      <c r="C23" s="34"/>
      <c r="D23" s="34"/>
      <c r="E23" s="34"/>
      <c r="F23" s="34"/>
      <c r="G23" s="34"/>
      <c r="H23" s="34"/>
      <c r="I23" s="34"/>
      <c r="J23" s="34"/>
    </row>
    <row r="24" spans="1:12" x14ac:dyDescent="0.35">
      <c r="A24" s="30"/>
      <c r="B24" s="35" t="s">
        <v>11</v>
      </c>
      <c r="C24" s="36"/>
      <c r="D24" s="36"/>
      <c r="E24" s="36"/>
      <c r="F24" s="36"/>
      <c r="G24" s="36"/>
      <c r="H24" s="36"/>
      <c r="I24" s="36"/>
      <c r="J24" s="36"/>
    </row>
    <row r="25" spans="1:12" x14ac:dyDescent="0.35">
      <c r="A25" s="30"/>
      <c r="C25" s="34"/>
      <c r="D25" s="34"/>
      <c r="E25" s="34"/>
      <c r="F25" s="34"/>
      <c r="G25" s="34"/>
      <c r="H25" s="34"/>
      <c r="I25" s="34"/>
      <c r="J25" s="34"/>
    </row>
    <row r="26" spans="1:12" x14ac:dyDescent="0.35">
      <c r="A26" s="30"/>
      <c r="B26" s="34"/>
      <c r="C26" s="34"/>
      <c r="D26" s="34"/>
      <c r="E26" s="34"/>
      <c r="F26" s="34"/>
      <c r="G26" s="34"/>
      <c r="H26" s="34"/>
      <c r="I26" s="34"/>
      <c r="J26" s="34"/>
    </row>
    <row r="27" spans="1:12" ht="39" x14ac:dyDescent="0.35">
      <c r="A27" s="30"/>
      <c r="B27" s="37" t="s">
        <v>20</v>
      </c>
      <c r="C27" s="1" t="s">
        <v>2</v>
      </c>
      <c r="D27" s="1" t="s">
        <v>4</v>
      </c>
      <c r="E27" s="1" t="s">
        <v>5</v>
      </c>
      <c r="F27" s="1" t="s">
        <v>6</v>
      </c>
      <c r="G27" s="1" t="s">
        <v>7</v>
      </c>
      <c r="H27" s="1" t="s">
        <v>8</v>
      </c>
      <c r="I27" s="1" t="s">
        <v>9</v>
      </c>
      <c r="J27" s="1" t="s">
        <v>3</v>
      </c>
      <c r="L27" s="38"/>
    </row>
    <row r="28" spans="1:12" x14ac:dyDescent="0.35">
      <c r="A28" s="30"/>
      <c r="B28" s="2" t="s">
        <v>21</v>
      </c>
      <c r="C28" s="42">
        <v>3950000</v>
      </c>
      <c r="D28" s="43">
        <v>10002</v>
      </c>
      <c r="E28" s="43">
        <v>5002</v>
      </c>
      <c r="F28" s="44">
        <v>100</v>
      </c>
      <c r="G28" s="43">
        <v>1000</v>
      </c>
      <c r="H28" s="43">
        <f>E28+F28+G28</f>
        <v>6102</v>
      </c>
      <c r="I28" s="45">
        <v>0.2</v>
      </c>
      <c r="J28" s="45">
        <v>0.1</v>
      </c>
      <c r="L28" s="38" t="str">
        <f>C22&amp;B28</f>
        <v>Oferta 2SAIB Nacional</v>
      </c>
    </row>
    <row r="29" spans="1:12" x14ac:dyDescent="0.35">
      <c r="A29" s="30"/>
      <c r="B29" s="2" t="s">
        <v>22</v>
      </c>
      <c r="C29" s="42">
        <v>3950000</v>
      </c>
      <c r="D29" s="43">
        <v>10002</v>
      </c>
      <c r="E29" s="43">
        <v>5002</v>
      </c>
      <c r="F29" s="44">
        <v>100</v>
      </c>
      <c r="G29" s="43">
        <v>1000</v>
      </c>
      <c r="H29" s="43">
        <f t="shared" ref="H29:H30" si="2">E29+F29+G29</f>
        <v>6102</v>
      </c>
      <c r="I29" s="45">
        <v>0.2</v>
      </c>
      <c r="J29" s="45">
        <v>0.1</v>
      </c>
      <c r="L29" s="38" t="str">
        <f>C22&amp;B29</f>
        <v>Oferta 2SAIB Regional</v>
      </c>
    </row>
    <row r="30" spans="1:12" x14ac:dyDescent="0.35">
      <c r="A30" s="30"/>
      <c r="B30" s="2" t="s">
        <v>23</v>
      </c>
      <c r="C30" s="42">
        <v>3950000</v>
      </c>
      <c r="D30" s="43">
        <v>10002</v>
      </c>
      <c r="E30" s="43">
        <v>5002</v>
      </c>
      <c r="F30" s="44">
        <v>100</v>
      </c>
      <c r="G30" s="43">
        <v>1000</v>
      </c>
      <c r="H30" s="43">
        <f t="shared" si="2"/>
        <v>6102</v>
      </c>
      <c r="I30" s="45">
        <v>0.2</v>
      </c>
      <c r="J30" s="45">
        <v>0.1</v>
      </c>
      <c r="L30" s="38" t="str">
        <f>C22&amp;B30</f>
        <v>Oferta 2SAIB Local</v>
      </c>
    </row>
    <row r="31" spans="1:12" x14ac:dyDescent="0.35">
      <c r="A31" s="30"/>
      <c r="B31" s="2" t="s">
        <v>24</v>
      </c>
      <c r="C31" s="42"/>
      <c r="D31" s="43"/>
      <c r="E31" s="43"/>
      <c r="F31" s="44"/>
      <c r="G31" s="43"/>
      <c r="H31" s="43"/>
      <c r="I31" s="45"/>
      <c r="J31" s="45"/>
      <c r="K31" s="64" t="s">
        <v>57</v>
      </c>
      <c r="L31" s="38" t="str">
        <f>C22&amp;B31</f>
        <v>Oferta 2Desagregación compartida del bucle local</v>
      </c>
    </row>
    <row r="32" spans="1:12" x14ac:dyDescent="0.35">
      <c r="A32" s="30"/>
      <c r="B32" s="2" t="s">
        <v>25</v>
      </c>
      <c r="C32" s="42"/>
      <c r="D32" s="43"/>
      <c r="E32" s="43"/>
      <c r="F32" s="44"/>
      <c r="G32" s="43"/>
      <c r="H32" s="43"/>
      <c r="I32" s="45"/>
      <c r="J32" s="45"/>
      <c r="K32" s="64" t="s">
        <v>57</v>
      </c>
      <c r="L32" s="38" t="str">
        <f>C22&amp;B32</f>
        <v>Oferta 2Desagregación total del bucle local</v>
      </c>
    </row>
    <row r="33" spans="1:12" x14ac:dyDescent="0.35">
      <c r="A33" s="30"/>
      <c r="B33" s="2" t="s">
        <v>26</v>
      </c>
      <c r="C33" s="42">
        <v>3950000</v>
      </c>
      <c r="D33" s="43">
        <v>10002</v>
      </c>
      <c r="E33" s="43">
        <v>5002</v>
      </c>
      <c r="F33" s="44">
        <v>100</v>
      </c>
      <c r="G33" s="43">
        <v>1000</v>
      </c>
      <c r="H33" s="43">
        <f t="shared" ref="H33" si="3">E33+F33+G33</f>
        <v>6102</v>
      </c>
      <c r="I33" s="45">
        <v>0.2</v>
      </c>
      <c r="J33" s="45">
        <v>0.1</v>
      </c>
      <c r="L33" s="38" t="str">
        <f>C22&amp;B33</f>
        <v>Oferta 2Desagregación virtual del bucle local</v>
      </c>
    </row>
    <row r="34" spans="1:12" x14ac:dyDescent="0.35">
      <c r="A34" s="30"/>
      <c r="C34" s="47"/>
      <c r="D34" s="47"/>
      <c r="E34" s="47"/>
      <c r="F34" s="47"/>
      <c r="G34" s="47"/>
      <c r="H34" s="47"/>
      <c r="I34" s="47"/>
      <c r="J34" s="47"/>
    </row>
    <row r="35" spans="1:12" x14ac:dyDescent="0.35">
      <c r="A35" s="30"/>
      <c r="B35" s="46"/>
    </row>
    <row r="36" spans="1:12" x14ac:dyDescent="0.35">
      <c r="A36" s="30">
        <f>A22+1</f>
        <v>3</v>
      </c>
      <c r="B36" s="63" t="str">
        <f>'Ofertas insignia'!B19</f>
        <v>Oferta 3</v>
      </c>
      <c r="C36" s="33" t="s">
        <v>49</v>
      </c>
      <c r="D36" s="34"/>
      <c r="E36" s="34"/>
      <c r="F36" s="34"/>
      <c r="G36" s="34"/>
      <c r="H36" s="34"/>
      <c r="I36" s="34"/>
      <c r="J36" s="34"/>
    </row>
    <row r="37" spans="1:12" x14ac:dyDescent="0.35">
      <c r="A37" s="30"/>
      <c r="B37" s="34"/>
      <c r="C37" s="34"/>
      <c r="D37" s="34"/>
      <c r="E37" s="34"/>
      <c r="F37" s="34"/>
      <c r="G37" s="34"/>
      <c r="H37" s="34"/>
      <c r="I37" s="34"/>
      <c r="J37" s="34"/>
    </row>
    <row r="38" spans="1:12" x14ac:dyDescent="0.35">
      <c r="A38" s="30"/>
      <c r="B38" s="35" t="s">
        <v>11</v>
      </c>
      <c r="C38" s="36"/>
      <c r="D38" s="36"/>
      <c r="E38" s="36"/>
      <c r="F38" s="36"/>
      <c r="G38" s="36"/>
      <c r="H38" s="36"/>
      <c r="I38" s="36"/>
      <c r="J38" s="36"/>
    </row>
    <row r="39" spans="1:12" x14ac:dyDescent="0.35">
      <c r="A39" s="30"/>
      <c r="C39" s="34"/>
      <c r="D39" s="34"/>
      <c r="E39" s="34"/>
      <c r="F39" s="34"/>
      <c r="G39" s="34"/>
      <c r="H39" s="34"/>
      <c r="I39" s="34"/>
      <c r="J39" s="34"/>
    </row>
    <row r="40" spans="1:12" x14ac:dyDescent="0.35">
      <c r="A40" s="30"/>
      <c r="B40" s="34"/>
      <c r="C40" s="34"/>
      <c r="D40" s="34"/>
      <c r="E40" s="34"/>
      <c r="F40" s="34"/>
      <c r="G40" s="34"/>
      <c r="H40" s="34"/>
      <c r="I40" s="34"/>
      <c r="J40" s="34"/>
    </row>
    <row r="41" spans="1:12" ht="39" x14ac:dyDescent="0.35">
      <c r="A41" s="30"/>
      <c r="B41" s="37" t="s">
        <v>20</v>
      </c>
      <c r="C41" s="1" t="s">
        <v>2</v>
      </c>
      <c r="D41" s="1" t="s">
        <v>4</v>
      </c>
      <c r="E41" s="1" t="s">
        <v>5</v>
      </c>
      <c r="F41" s="1" t="s">
        <v>6</v>
      </c>
      <c r="G41" s="1" t="s">
        <v>7</v>
      </c>
      <c r="H41" s="1" t="s">
        <v>8</v>
      </c>
      <c r="I41" s="1" t="s">
        <v>9</v>
      </c>
      <c r="J41" s="1" t="s">
        <v>3</v>
      </c>
      <c r="L41" s="38"/>
    </row>
    <row r="42" spans="1:12" x14ac:dyDescent="0.35">
      <c r="A42" s="30"/>
      <c r="B42" s="2" t="s">
        <v>21</v>
      </c>
      <c r="C42" s="42">
        <v>3900000</v>
      </c>
      <c r="D42" s="43">
        <v>10003</v>
      </c>
      <c r="E42" s="43">
        <v>5003</v>
      </c>
      <c r="F42" s="44">
        <v>100</v>
      </c>
      <c r="G42" s="43">
        <v>1000</v>
      </c>
      <c r="H42" s="43">
        <f>E42+F42+G42</f>
        <v>6103</v>
      </c>
      <c r="I42" s="45">
        <v>0.2</v>
      </c>
      <c r="J42" s="45">
        <v>0.1</v>
      </c>
      <c r="L42" s="38" t="str">
        <f>C36&amp;B42</f>
        <v>Oferta 3SAIB Nacional</v>
      </c>
    </row>
    <row r="43" spans="1:12" x14ac:dyDescent="0.35">
      <c r="A43" s="30"/>
      <c r="B43" s="2" t="s">
        <v>22</v>
      </c>
      <c r="C43" s="42">
        <v>3900000</v>
      </c>
      <c r="D43" s="43">
        <v>10003</v>
      </c>
      <c r="E43" s="43">
        <v>5003</v>
      </c>
      <c r="F43" s="44">
        <v>100</v>
      </c>
      <c r="G43" s="43">
        <v>1000</v>
      </c>
      <c r="H43" s="43">
        <f t="shared" ref="H43:H44" si="4">E43+F43+G43</f>
        <v>6103</v>
      </c>
      <c r="I43" s="45">
        <v>0.2</v>
      </c>
      <c r="J43" s="45">
        <v>0.1</v>
      </c>
      <c r="L43" s="38" t="str">
        <f>C36&amp;B43</f>
        <v>Oferta 3SAIB Regional</v>
      </c>
    </row>
    <row r="44" spans="1:12" x14ac:dyDescent="0.35">
      <c r="A44" s="30"/>
      <c r="B44" s="2" t="s">
        <v>23</v>
      </c>
      <c r="C44" s="42">
        <v>3900000</v>
      </c>
      <c r="D44" s="43">
        <v>10003</v>
      </c>
      <c r="E44" s="43">
        <v>5003</v>
      </c>
      <c r="F44" s="44">
        <v>100</v>
      </c>
      <c r="G44" s="43">
        <v>1000</v>
      </c>
      <c r="H44" s="43">
        <f t="shared" si="4"/>
        <v>6103</v>
      </c>
      <c r="I44" s="45">
        <v>0.2</v>
      </c>
      <c r="J44" s="45">
        <v>0.1</v>
      </c>
      <c r="L44" s="38" t="str">
        <f>C36&amp;B44</f>
        <v>Oferta 3SAIB Local</v>
      </c>
    </row>
    <row r="45" spans="1:12" x14ac:dyDescent="0.35">
      <c r="A45" s="30"/>
      <c r="B45" s="2" t="s">
        <v>24</v>
      </c>
      <c r="C45" s="42"/>
      <c r="D45" s="43"/>
      <c r="E45" s="43"/>
      <c r="F45" s="44"/>
      <c r="G45" s="43"/>
      <c r="H45" s="43"/>
      <c r="I45" s="45"/>
      <c r="J45" s="45"/>
      <c r="L45" s="38" t="str">
        <f>C36&amp;B45</f>
        <v>Oferta 3Desagregación compartida del bucle local</v>
      </c>
    </row>
    <row r="46" spans="1:12" x14ac:dyDescent="0.35">
      <c r="A46" s="30"/>
      <c r="B46" s="2" t="s">
        <v>25</v>
      </c>
      <c r="C46" s="42"/>
      <c r="D46" s="43"/>
      <c r="E46" s="43"/>
      <c r="F46" s="44"/>
      <c r="G46" s="43"/>
      <c r="H46" s="43"/>
      <c r="I46" s="45"/>
      <c r="J46" s="45"/>
      <c r="L46" s="38" t="str">
        <f>C36&amp;B46</f>
        <v>Oferta 3Desagregación total del bucle local</v>
      </c>
    </row>
    <row r="47" spans="1:12" x14ac:dyDescent="0.35">
      <c r="A47" s="30"/>
      <c r="B47" s="2" t="s">
        <v>26</v>
      </c>
      <c r="C47" s="42">
        <v>3900000</v>
      </c>
      <c r="D47" s="43">
        <v>10003</v>
      </c>
      <c r="E47" s="43">
        <v>5003</v>
      </c>
      <c r="F47" s="44">
        <v>100</v>
      </c>
      <c r="G47" s="43">
        <v>1000</v>
      </c>
      <c r="H47" s="43">
        <f t="shared" ref="H47" si="5">E47+F47+G47</f>
        <v>6103</v>
      </c>
      <c r="I47" s="45">
        <v>0.2</v>
      </c>
      <c r="J47" s="45">
        <v>0.1</v>
      </c>
      <c r="L47" s="38" t="str">
        <f>C36&amp;B47</f>
        <v>Oferta 3Desagregación virtual del bucle local</v>
      </c>
    </row>
    <row r="48" spans="1:12" x14ac:dyDescent="0.35">
      <c r="A48" s="30"/>
      <c r="C48" s="47"/>
      <c r="D48" s="47"/>
      <c r="E48" s="47"/>
      <c r="F48" s="47"/>
      <c r="G48" s="47"/>
      <c r="H48" s="47"/>
      <c r="I48" s="47"/>
      <c r="J48" s="47"/>
    </row>
    <row r="49" spans="1:12" x14ac:dyDescent="0.35">
      <c r="A49" s="30"/>
      <c r="B49" s="46"/>
    </row>
    <row r="50" spans="1:12" x14ac:dyDescent="0.35">
      <c r="A50" s="30">
        <f>A36+1</f>
        <v>4</v>
      </c>
      <c r="B50" s="63" t="str">
        <f>'Ofertas insignia'!B20</f>
        <v>Oferta 4</v>
      </c>
      <c r="C50" s="33" t="s">
        <v>50</v>
      </c>
      <c r="D50" s="34"/>
      <c r="E50" s="34"/>
      <c r="F50" s="34"/>
      <c r="G50" s="34"/>
      <c r="H50" s="34"/>
      <c r="I50" s="34"/>
      <c r="J50" s="34"/>
    </row>
    <row r="51" spans="1:12" x14ac:dyDescent="0.35">
      <c r="A51" s="30"/>
      <c r="B51" s="34"/>
      <c r="C51" s="34"/>
      <c r="D51" s="34"/>
      <c r="E51" s="34"/>
      <c r="F51" s="34"/>
      <c r="G51" s="34"/>
      <c r="H51" s="34"/>
      <c r="I51" s="34"/>
      <c r="J51" s="34"/>
    </row>
    <row r="52" spans="1:12" x14ac:dyDescent="0.35">
      <c r="A52" s="30"/>
      <c r="B52" s="35" t="s">
        <v>11</v>
      </c>
      <c r="C52" s="36"/>
      <c r="D52" s="36"/>
      <c r="E52" s="36"/>
      <c r="F52" s="36"/>
      <c r="G52" s="36"/>
      <c r="H52" s="36"/>
      <c r="I52" s="36"/>
      <c r="J52" s="36"/>
    </row>
    <row r="53" spans="1:12" x14ac:dyDescent="0.35">
      <c r="A53" s="30"/>
      <c r="C53" s="34"/>
      <c r="D53" s="34"/>
      <c r="E53" s="34"/>
      <c r="F53" s="34"/>
      <c r="G53" s="34"/>
      <c r="H53" s="34"/>
      <c r="I53" s="34"/>
      <c r="J53" s="34"/>
    </row>
    <row r="54" spans="1:12" x14ac:dyDescent="0.35">
      <c r="A54" s="30"/>
      <c r="B54" s="34"/>
      <c r="C54" s="34"/>
      <c r="D54" s="34"/>
      <c r="E54" s="34"/>
      <c r="F54" s="34"/>
      <c r="G54" s="34"/>
      <c r="H54" s="34"/>
      <c r="I54" s="34"/>
      <c r="J54" s="34"/>
    </row>
    <row r="55" spans="1:12" ht="39" x14ac:dyDescent="0.35">
      <c r="A55" s="30"/>
      <c r="B55" s="37" t="s">
        <v>20</v>
      </c>
      <c r="C55" s="1" t="s">
        <v>2</v>
      </c>
      <c r="D55" s="1" t="s">
        <v>4</v>
      </c>
      <c r="E55" s="1" t="s">
        <v>5</v>
      </c>
      <c r="F55" s="1" t="s">
        <v>6</v>
      </c>
      <c r="G55" s="1" t="s">
        <v>7</v>
      </c>
      <c r="H55" s="1" t="s">
        <v>8</v>
      </c>
      <c r="I55" s="1" t="s">
        <v>9</v>
      </c>
      <c r="J55" s="1" t="s">
        <v>3</v>
      </c>
      <c r="L55" s="38"/>
    </row>
    <row r="56" spans="1:12" x14ac:dyDescent="0.35">
      <c r="B56" s="2" t="s">
        <v>21</v>
      </c>
      <c r="C56" s="42">
        <v>3850000</v>
      </c>
      <c r="D56" s="43">
        <v>10004</v>
      </c>
      <c r="E56" s="43">
        <v>5004</v>
      </c>
      <c r="F56" s="44">
        <v>100</v>
      </c>
      <c r="G56" s="43">
        <v>1000</v>
      </c>
      <c r="H56" s="43">
        <f>E56+F56+G56</f>
        <v>6104</v>
      </c>
      <c r="I56" s="45">
        <v>0.2</v>
      </c>
      <c r="J56" s="45">
        <v>0.1</v>
      </c>
      <c r="L56" s="38" t="str">
        <f>C50&amp;B56</f>
        <v>Oferta 4SAIB Nacional</v>
      </c>
    </row>
    <row r="57" spans="1:12" x14ac:dyDescent="0.35">
      <c r="B57" s="2" t="s">
        <v>22</v>
      </c>
      <c r="C57" s="42">
        <v>3850000</v>
      </c>
      <c r="D57" s="43">
        <v>10004</v>
      </c>
      <c r="E57" s="43">
        <v>5004</v>
      </c>
      <c r="F57" s="44">
        <v>100</v>
      </c>
      <c r="G57" s="43">
        <v>1000</v>
      </c>
      <c r="H57" s="43">
        <f t="shared" ref="H57:H58" si="6">E57+F57+G57</f>
        <v>6104</v>
      </c>
      <c r="I57" s="45">
        <v>0.2</v>
      </c>
      <c r="J57" s="45">
        <v>0.1</v>
      </c>
      <c r="L57" s="38" t="str">
        <f>C50&amp;B57</f>
        <v>Oferta 4SAIB Regional</v>
      </c>
    </row>
    <row r="58" spans="1:12" x14ac:dyDescent="0.35">
      <c r="B58" s="2" t="s">
        <v>23</v>
      </c>
      <c r="C58" s="42">
        <v>3850000</v>
      </c>
      <c r="D58" s="43">
        <v>10004</v>
      </c>
      <c r="E58" s="43">
        <v>5004</v>
      </c>
      <c r="F58" s="44">
        <v>100</v>
      </c>
      <c r="G58" s="43">
        <v>1000</v>
      </c>
      <c r="H58" s="43">
        <f t="shared" si="6"/>
        <v>6104</v>
      </c>
      <c r="I58" s="45">
        <v>0.2</v>
      </c>
      <c r="J58" s="45">
        <v>0.1</v>
      </c>
      <c r="L58" s="38" t="str">
        <f>C50&amp;B58</f>
        <v>Oferta 4SAIB Local</v>
      </c>
    </row>
    <row r="59" spans="1:12" x14ac:dyDescent="0.35">
      <c r="A59" s="30"/>
      <c r="B59" s="2" t="s">
        <v>24</v>
      </c>
      <c r="C59" s="42"/>
      <c r="D59" s="43"/>
      <c r="E59" s="43"/>
      <c r="F59" s="44"/>
      <c r="G59" s="43"/>
      <c r="H59" s="43"/>
      <c r="I59" s="45"/>
      <c r="J59" s="45"/>
      <c r="K59" s="64" t="s">
        <v>57</v>
      </c>
      <c r="L59" s="38" t="str">
        <f>C50&amp;B59</f>
        <v>Oferta 4Desagregación compartida del bucle local</v>
      </c>
    </row>
    <row r="60" spans="1:12" x14ac:dyDescent="0.35">
      <c r="A60" s="30"/>
      <c r="B60" s="2" t="s">
        <v>25</v>
      </c>
      <c r="C60" s="42"/>
      <c r="D60" s="43"/>
      <c r="E60" s="43"/>
      <c r="F60" s="44"/>
      <c r="G60" s="43"/>
      <c r="H60" s="43"/>
      <c r="I60" s="45"/>
      <c r="J60" s="45"/>
      <c r="K60" s="64" t="s">
        <v>57</v>
      </c>
      <c r="L60" s="38" t="str">
        <f>C50&amp;B60</f>
        <v>Oferta 4Desagregación total del bucle local</v>
      </c>
    </row>
    <row r="61" spans="1:12" x14ac:dyDescent="0.35">
      <c r="A61" s="30"/>
      <c r="B61" s="2" t="s">
        <v>26</v>
      </c>
      <c r="C61" s="42">
        <v>3850000</v>
      </c>
      <c r="D61" s="43">
        <v>10004</v>
      </c>
      <c r="E61" s="43">
        <v>5004</v>
      </c>
      <c r="F61" s="44">
        <v>100</v>
      </c>
      <c r="G61" s="43">
        <v>1000</v>
      </c>
      <c r="H61" s="43">
        <f t="shared" ref="H61" si="7">E61+F61+G61</f>
        <v>6104</v>
      </c>
      <c r="I61" s="45">
        <v>0.2</v>
      </c>
      <c r="J61" s="45">
        <v>0.1</v>
      </c>
      <c r="L61" s="38" t="str">
        <f>C50&amp;B61</f>
        <v>Oferta 4Desagregación virtual del bucle local</v>
      </c>
    </row>
    <row r="62" spans="1:12" x14ac:dyDescent="0.35">
      <c r="A62" s="30"/>
      <c r="C62" s="47"/>
      <c r="D62" s="47"/>
      <c r="E62" s="47"/>
      <c r="F62" s="47"/>
      <c r="G62" s="47"/>
      <c r="H62" s="47"/>
      <c r="I62" s="47"/>
      <c r="J62" s="47"/>
    </row>
    <row r="63" spans="1:12" x14ac:dyDescent="0.35">
      <c r="A63" s="30"/>
      <c r="B63" s="46"/>
    </row>
    <row r="64" spans="1:12" x14ac:dyDescent="0.35">
      <c r="A64" s="30">
        <f>A50+1</f>
        <v>5</v>
      </c>
      <c r="B64" s="63" t="str">
        <f>'Ofertas insignia'!B21</f>
        <v>Oferta 5</v>
      </c>
      <c r="C64" s="33" t="s">
        <v>51</v>
      </c>
      <c r="D64" s="34"/>
      <c r="E64" s="34"/>
      <c r="F64" s="34"/>
      <c r="G64" s="34"/>
      <c r="H64" s="34"/>
      <c r="I64" s="34"/>
      <c r="J64" s="34"/>
    </row>
    <row r="65" spans="1:12" x14ac:dyDescent="0.35">
      <c r="A65" s="30"/>
      <c r="B65" s="34"/>
      <c r="C65" s="34"/>
      <c r="D65" s="34"/>
      <c r="E65" s="34"/>
      <c r="F65" s="34"/>
      <c r="G65" s="34"/>
      <c r="H65" s="34"/>
      <c r="I65" s="34"/>
      <c r="J65" s="34"/>
    </row>
    <row r="66" spans="1:12" x14ac:dyDescent="0.35">
      <c r="A66" s="30"/>
      <c r="B66" s="35" t="s">
        <v>11</v>
      </c>
      <c r="C66" s="36"/>
      <c r="D66" s="36"/>
      <c r="E66" s="36"/>
      <c r="F66" s="36"/>
      <c r="G66" s="36"/>
      <c r="H66" s="36"/>
      <c r="I66" s="36"/>
      <c r="J66" s="36"/>
    </row>
    <row r="67" spans="1:12" x14ac:dyDescent="0.35">
      <c r="A67" s="30"/>
      <c r="C67" s="34"/>
      <c r="D67" s="34"/>
      <c r="E67" s="34"/>
      <c r="F67" s="34"/>
      <c r="G67" s="34"/>
      <c r="H67" s="34"/>
      <c r="I67" s="34"/>
      <c r="J67" s="34"/>
    </row>
    <row r="68" spans="1:12" x14ac:dyDescent="0.35">
      <c r="A68" s="30"/>
      <c r="B68" s="34"/>
      <c r="C68" s="34"/>
      <c r="D68" s="34"/>
      <c r="E68" s="34"/>
      <c r="F68" s="34"/>
      <c r="G68" s="34"/>
      <c r="H68" s="34"/>
      <c r="I68" s="34"/>
      <c r="J68" s="34"/>
    </row>
    <row r="69" spans="1:12" ht="39" x14ac:dyDescent="0.35">
      <c r="A69" s="30"/>
      <c r="B69" s="37" t="s">
        <v>20</v>
      </c>
      <c r="C69" s="1" t="s">
        <v>2</v>
      </c>
      <c r="D69" s="1" t="s">
        <v>4</v>
      </c>
      <c r="E69" s="1" t="s">
        <v>5</v>
      </c>
      <c r="F69" s="1" t="s">
        <v>6</v>
      </c>
      <c r="G69" s="1" t="s">
        <v>7</v>
      </c>
      <c r="H69" s="1" t="s">
        <v>8</v>
      </c>
      <c r="I69" s="1" t="s">
        <v>9</v>
      </c>
      <c r="J69" s="1" t="s">
        <v>3</v>
      </c>
      <c r="L69" s="38"/>
    </row>
    <row r="70" spans="1:12" x14ac:dyDescent="0.35">
      <c r="A70" s="30"/>
      <c r="B70" s="2" t="s">
        <v>21</v>
      </c>
      <c r="C70" s="42">
        <v>3800000</v>
      </c>
      <c r="D70" s="43">
        <v>10005</v>
      </c>
      <c r="E70" s="43">
        <v>5005</v>
      </c>
      <c r="F70" s="44">
        <v>100</v>
      </c>
      <c r="G70" s="43">
        <v>1000</v>
      </c>
      <c r="H70" s="43">
        <f>E70+F70+G70</f>
        <v>6105</v>
      </c>
      <c r="I70" s="45">
        <v>0.2</v>
      </c>
      <c r="J70" s="45">
        <v>0.1</v>
      </c>
      <c r="L70" s="38" t="str">
        <f>C64&amp;B70</f>
        <v>Oferta 5SAIB Nacional</v>
      </c>
    </row>
    <row r="71" spans="1:12" x14ac:dyDescent="0.35">
      <c r="A71" s="30"/>
      <c r="B71" s="2" t="s">
        <v>22</v>
      </c>
      <c r="C71" s="42">
        <v>3800000</v>
      </c>
      <c r="D71" s="43">
        <v>10005</v>
      </c>
      <c r="E71" s="43">
        <v>5005</v>
      </c>
      <c r="F71" s="44">
        <v>100</v>
      </c>
      <c r="G71" s="43">
        <v>1000</v>
      </c>
      <c r="H71" s="43">
        <f t="shared" ref="H71:H72" si="8">E71+F71+G71</f>
        <v>6105</v>
      </c>
      <c r="I71" s="45">
        <v>0.2</v>
      </c>
      <c r="J71" s="45">
        <v>0.1</v>
      </c>
      <c r="L71" s="38" t="str">
        <f>C64&amp;B71</f>
        <v>Oferta 5SAIB Regional</v>
      </c>
    </row>
    <row r="72" spans="1:12" x14ac:dyDescent="0.35">
      <c r="A72" s="30"/>
      <c r="B72" s="2" t="s">
        <v>23</v>
      </c>
      <c r="C72" s="42">
        <v>3800000</v>
      </c>
      <c r="D72" s="43">
        <v>10005</v>
      </c>
      <c r="E72" s="43">
        <v>5005</v>
      </c>
      <c r="F72" s="44">
        <v>100</v>
      </c>
      <c r="G72" s="43">
        <v>1000</v>
      </c>
      <c r="H72" s="43">
        <f t="shared" si="8"/>
        <v>6105</v>
      </c>
      <c r="I72" s="45">
        <v>0.2</v>
      </c>
      <c r="J72" s="45">
        <v>0.1</v>
      </c>
      <c r="L72" s="38" t="str">
        <f>C64&amp;B72</f>
        <v>Oferta 5SAIB Local</v>
      </c>
    </row>
    <row r="73" spans="1:12" ht="14.75" customHeight="1" x14ac:dyDescent="0.35">
      <c r="A73" s="30"/>
      <c r="B73" s="2" t="s">
        <v>24</v>
      </c>
      <c r="C73" s="42"/>
      <c r="D73" s="43"/>
      <c r="E73" s="43"/>
      <c r="F73" s="44"/>
      <c r="G73" s="43"/>
      <c r="H73" s="43"/>
      <c r="I73" s="45"/>
      <c r="J73" s="45"/>
      <c r="L73" s="38" t="str">
        <f>C64&amp;B73</f>
        <v>Oferta 5Desagregación compartida del bucle local</v>
      </c>
    </row>
    <row r="74" spans="1:12" x14ac:dyDescent="0.35">
      <c r="A74" s="30"/>
      <c r="B74" s="2" t="s">
        <v>25</v>
      </c>
      <c r="C74" s="42"/>
      <c r="D74" s="43"/>
      <c r="E74" s="43"/>
      <c r="F74" s="44"/>
      <c r="G74" s="43"/>
      <c r="H74" s="43"/>
      <c r="I74" s="45"/>
      <c r="J74" s="45"/>
      <c r="L74" s="38" t="str">
        <f>C64&amp;B74</f>
        <v>Oferta 5Desagregación total del bucle local</v>
      </c>
    </row>
    <row r="75" spans="1:12" x14ac:dyDescent="0.35">
      <c r="A75" s="30"/>
      <c r="B75" s="2" t="s">
        <v>26</v>
      </c>
      <c r="C75" s="42">
        <v>3800000</v>
      </c>
      <c r="D75" s="43">
        <v>10005</v>
      </c>
      <c r="E75" s="43">
        <v>5005</v>
      </c>
      <c r="F75" s="44">
        <v>100</v>
      </c>
      <c r="G75" s="43">
        <v>1000</v>
      </c>
      <c r="H75" s="43">
        <f t="shared" ref="H75" si="9">E75+F75+G75</f>
        <v>6105</v>
      </c>
      <c r="I75" s="45">
        <v>0.2</v>
      </c>
      <c r="J75" s="45">
        <v>0.1</v>
      </c>
      <c r="L75" s="38" t="str">
        <f>C64&amp;B75</f>
        <v>Oferta 5Desagregación virtual del bucle local</v>
      </c>
    </row>
    <row r="76" spans="1:12" x14ac:dyDescent="0.35">
      <c r="A76" s="30"/>
      <c r="C76" s="47"/>
      <c r="D76" s="47"/>
      <c r="E76" s="47"/>
      <c r="F76" s="47"/>
      <c r="G76" s="47"/>
      <c r="H76" s="47"/>
      <c r="I76" s="47"/>
      <c r="J76" s="47"/>
    </row>
    <row r="77" spans="1:12" x14ac:dyDescent="0.35">
      <c r="A77" s="30"/>
      <c r="B77" s="46"/>
    </row>
    <row r="78" spans="1:12" x14ac:dyDescent="0.35">
      <c r="A78" s="30">
        <f>A64+1</f>
        <v>6</v>
      </c>
      <c r="B78" s="63" t="str">
        <f>'Ofertas insignia'!B22</f>
        <v>Oferta 6</v>
      </c>
      <c r="C78" s="33" t="s">
        <v>52</v>
      </c>
      <c r="D78" s="34"/>
      <c r="E78" s="34"/>
      <c r="F78" s="34"/>
      <c r="G78" s="34"/>
      <c r="H78" s="34"/>
      <c r="I78" s="34"/>
      <c r="J78" s="34"/>
    </row>
    <row r="79" spans="1:12" x14ac:dyDescent="0.35">
      <c r="A79" s="30"/>
      <c r="B79" s="34"/>
      <c r="C79" s="34"/>
      <c r="D79" s="34"/>
      <c r="E79" s="34"/>
      <c r="F79" s="34"/>
      <c r="G79" s="34"/>
      <c r="H79" s="34"/>
      <c r="I79" s="34"/>
      <c r="J79" s="34"/>
    </row>
    <row r="80" spans="1:12" x14ac:dyDescent="0.35">
      <c r="A80" s="30"/>
      <c r="B80" s="35" t="s">
        <v>11</v>
      </c>
      <c r="C80" s="36"/>
      <c r="D80" s="36"/>
      <c r="E80" s="36"/>
      <c r="F80" s="36"/>
      <c r="G80" s="36"/>
      <c r="H80" s="36"/>
      <c r="I80" s="36"/>
      <c r="J80" s="36"/>
    </row>
    <row r="81" spans="1:12" x14ac:dyDescent="0.35">
      <c r="A81" s="30"/>
      <c r="C81" s="34"/>
      <c r="D81" s="34"/>
      <c r="E81" s="34"/>
      <c r="F81" s="34"/>
      <c r="G81" s="34"/>
      <c r="H81" s="34"/>
      <c r="I81" s="34"/>
      <c r="J81" s="34"/>
    </row>
    <row r="82" spans="1:12" x14ac:dyDescent="0.35">
      <c r="A82" s="30"/>
      <c r="B82" s="34"/>
      <c r="C82" s="34"/>
      <c r="D82" s="34"/>
      <c r="E82" s="34"/>
      <c r="F82" s="34"/>
      <c r="G82" s="34"/>
      <c r="H82" s="34"/>
      <c r="I82" s="34"/>
      <c r="J82" s="34"/>
    </row>
    <row r="83" spans="1:12" ht="39" x14ac:dyDescent="0.35">
      <c r="A83" s="30"/>
      <c r="B83" s="37"/>
      <c r="C83" s="1" t="s">
        <v>2</v>
      </c>
      <c r="D83" s="1" t="s">
        <v>4</v>
      </c>
      <c r="E83" s="1" t="s">
        <v>5</v>
      </c>
      <c r="F83" s="1" t="s">
        <v>6</v>
      </c>
      <c r="G83" s="1" t="s">
        <v>7</v>
      </c>
      <c r="H83" s="1" t="s">
        <v>8</v>
      </c>
      <c r="I83" s="1" t="s">
        <v>9</v>
      </c>
      <c r="J83" s="1" t="s">
        <v>3</v>
      </c>
      <c r="L83" s="38"/>
    </row>
    <row r="84" spans="1:12" x14ac:dyDescent="0.35">
      <c r="A84" s="30"/>
      <c r="B84" s="2" t="s">
        <v>21</v>
      </c>
      <c r="C84" s="42">
        <v>3750000</v>
      </c>
      <c r="D84" s="43">
        <v>10006</v>
      </c>
      <c r="E84" s="43">
        <v>5006</v>
      </c>
      <c r="F84" s="44">
        <v>100</v>
      </c>
      <c r="G84" s="43">
        <v>1000</v>
      </c>
      <c r="H84" s="43">
        <f>E84+F84+G84</f>
        <v>6106</v>
      </c>
      <c r="I84" s="45">
        <v>0.2</v>
      </c>
      <c r="J84" s="45">
        <v>0.1</v>
      </c>
      <c r="L84" s="38" t="str">
        <f>C78&amp;B84</f>
        <v>Oferta 6SAIB Nacional</v>
      </c>
    </row>
    <row r="85" spans="1:12" x14ac:dyDescent="0.35">
      <c r="A85" s="30"/>
      <c r="B85" s="2" t="s">
        <v>22</v>
      </c>
      <c r="C85" s="42">
        <v>3750000</v>
      </c>
      <c r="D85" s="43">
        <v>10006</v>
      </c>
      <c r="E85" s="43">
        <v>5006</v>
      </c>
      <c r="F85" s="44">
        <v>100</v>
      </c>
      <c r="G85" s="43">
        <v>1000</v>
      </c>
      <c r="H85" s="43">
        <f t="shared" ref="H85:H86" si="10">E85+F85+G85</f>
        <v>6106</v>
      </c>
      <c r="I85" s="45">
        <v>0.2</v>
      </c>
      <c r="J85" s="45">
        <v>0.1</v>
      </c>
      <c r="L85" s="38" t="str">
        <f>C78&amp;B85</f>
        <v>Oferta 6SAIB Regional</v>
      </c>
    </row>
    <row r="86" spans="1:12" x14ac:dyDescent="0.35">
      <c r="A86" s="30"/>
      <c r="B86" s="2" t="s">
        <v>23</v>
      </c>
      <c r="C86" s="42">
        <v>3750000</v>
      </c>
      <c r="D86" s="43">
        <v>10006</v>
      </c>
      <c r="E86" s="43">
        <v>5006</v>
      </c>
      <c r="F86" s="44">
        <v>100</v>
      </c>
      <c r="G86" s="43">
        <v>1000</v>
      </c>
      <c r="H86" s="43">
        <f t="shared" si="10"/>
        <v>6106</v>
      </c>
      <c r="I86" s="45">
        <v>0.2</v>
      </c>
      <c r="J86" s="45">
        <v>0.1</v>
      </c>
      <c r="L86" s="38" t="str">
        <f>C78&amp;B86</f>
        <v>Oferta 6SAIB Local</v>
      </c>
    </row>
    <row r="87" spans="1:12" x14ac:dyDescent="0.35">
      <c r="A87" s="30"/>
      <c r="B87" s="2" t="s">
        <v>24</v>
      </c>
      <c r="C87" s="42"/>
      <c r="D87" s="43"/>
      <c r="E87" s="43"/>
      <c r="F87" s="44"/>
      <c r="G87" s="43"/>
      <c r="H87" s="43"/>
      <c r="I87" s="45"/>
      <c r="J87" s="45"/>
      <c r="K87" s="64" t="s">
        <v>57</v>
      </c>
      <c r="L87" s="38" t="str">
        <f>C78&amp;B87</f>
        <v>Oferta 6Desagregación compartida del bucle local</v>
      </c>
    </row>
    <row r="88" spans="1:12" x14ac:dyDescent="0.35">
      <c r="A88" s="30"/>
      <c r="B88" s="2" t="s">
        <v>25</v>
      </c>
      <c r="C88" s="42"/>
      <c r="D88" s="43"/>
      <c r="E88" s="43"/>
      <c r="F88" s="44"/>
      <c r="G88" s="43"/>
      <c r="H88" s="43"/>
      <c r="I88" s="45"/>
      <c r="J88" s="45"/>
      <c r="K88" s="64" t="s">
        <v>57</v>
      </c>
      <c r="L88" s="38" t="str">
        <f>C78&amp;B88</f>
        <v>Oferta 6Desagregación total del bucle local</v>
      </c>
    </row>
    <row r="89" spans="1:12" x14ac:dyDescent="0.35">
      <c r="A89" s="30"/>
      <c r="B89" s="2" t="s">
        <v>26</v>
      </c>
      <c r="C89" s="42">
        <v>3750000</v>
      </c>
      <c r="D89" s="43">
        <v>10006</v>
      </c>
      <c r="E89" s="43">
        <v>5006</v>
      </c>
      <c r="F89" s="44">
        <v>100</v>
      </c>
      <c r="G89" s="43">
        <v>1000</v>
      </c>
      <c r="H89" s="43">
        <f t="shared" ref="H89" si="11">E89+F89+G89</f>
        <v>6106</v>
      </c>
      <c r="I89" s="45">
        <v>0.2</v>
      </c>
      <c r="J89" s="45">
        <v>0.1</v>
      </c>
      <c r="L89" s="38" t="str">
        <f>C78&amp;B89</f>
        <v>Oferta 6Desagregación virtual del bucle local</v>
      </c>
    </row>
    <row r="90" spans="1:12" x14ac:dyDescent="0.35">
      <c r="A90" s="30"/>
      <c r="C90" s="47"/>
      <c r="D90" s="47"/>
      <c r="E90" s="47"/>
      <c r="F90" s="47"/>
      <c r="G90" s="47"/>
      <c r="H90" s="47"/>
      <c r="I90" s="47"/>
      <c r="J90" s="47"/>
    </row>
    <row r="91" spans="1:12" x14ac:dyDescent="0.35">
      <c r="A91" s="30"/>
      <c r="B91" s="46"/>
    </row>
    <row r="92" spans="1:12" x14ac:dyDescent="0.35">
      <c r="A92" s="30">
        <f>A78+1</f>
        <v>7</v>
      </c>
      <c r="B92" s="63" t="str">
        <f>'Ofertas insignia'!B23</f>
        <v>Oferta 7</v>
      </c>
      <c r="C92" s="33" t="s">
        <v>53</v>
      </c>
      <c r="D92" s="34"/>
      <c r="E92" s="34"/>
      <c r="F92" s="34"/>
      <c r="G92" s="34"/>
      <c r="H92" s="34"/>
      <c r="I92" s="34"/>
      <c r="J92" s="34"/>
    </row>
    <row r="93" spans="1:12" x14ac:dyDescent="0.35">
      <c r="A93" s="30"/>
      <c r="B93" s="34"/>
      <c r="C93" s="34"/>
      <c r="D93" s="34"/>
      <c r="E93" s="34"/>
      <c r="F93" s="34"/>
      <c r="G93" s="34"/>
      <c r="H93" s="34"/>
      <c r="I93" s="34"/>
      <c r="J93" s="34"/>
    </row>
    <row r="94" spans="1:12" x14ac:dyDescent="0.35">
      <c r="A94" s="30"/>
      <c r="B94" s="35" t="s">
        <v>11</v>
      </c>
      <c r="C94" s="36"/>
      <c r="D94" s="36"/>
      <c r="E94" s="36"/>
      <c r="F94" s="36"/>
      <c r="G94" s="36"/>
      <c r="H94" s="36"/>
      <c r="I94" s="36"/>
      <c r="J94" s="36"/>
    </row>
    <row r="95" spans="1:12" x14ac:dyDescent="0.35">
      <c r="A95" s="30"/>
      <c r="C95" s="34"/>
      <c r="D95" s="34"/>
      <c r="E95" s="34"/>
      <c r="F95" s="34"/>
      <c r="G95" s="34"/>
      <c r="H95" s="34"/>
      <c r="I95" s="34"/>
      <c r="J95" s="34"/>
    </row>
    <row r="96" spans="1:12" x14ac:dyDescent="0.35">
      <c r="A96" s="30"/>
      <c r="B96" s="34"/>
      <c r="C96" s="34"/>
      <c r="D96" s="34"/>
      <c r="E96" s="34"/>
      <c r="F96" s="34"/>
      <c r="G96" s="34"/>
      <c r="H96" s="34"/>
      <c r="I96" s="34"/>
      <c r="J96" s="34"/>
    </row>
    <row r="97" spans="1:12" ht="39" x14ac:dyDescent="0.35">
      <c r="A97" s="30"/>
      <c r="B97" s="37"/>
      <c r="C97" s="1" t="s">
        <v>2</v>
      </c>
      <c r="D97" s="1" t="s">
        <v>4</v>
      </c>
      <c r="E97" s="1" t="s">
        <v>5</v>
      </c>
      <c r="F97" s="1" t="s">
        <v>6</v>
      </c>
      <c r="G97" s="1" t="s">
        <v>7</v>
      </c>
      <c r="H97" s="1" t="s">
        <v>8</v>
      </c>
      <c r="I97" s="1" t="s">
        <v>9</v>
      </c>
      <c r="J97" s="1" t="s">
        <v>3</v>
      </c>
      <c r="L97" s="38"/>
    </row>
    <row r="98" spans="1:12" x14ac:dyDescent="0.35">
      <c r="A98" s="30"/>
      <c r="B98" s="2" t="s">
        <v>21</v>
      </c>
      <c r="C98" s="42">
        <v>3700000</v>
      </c>
      <c r="D98" s="43">
        <v>10007</v>
      </c>
      <c r="E98" s="43">
        <v>5007</v>
      </c>
      <c r="F98" s="44">
        <v>100</v>
      </c>
      <c r="G98" s="43">
        <v>1000</v>
      </c>
      <c r="H98" s="43">
        <f>E98+F98+G98</f>
        <v>6107</v>
      </c>
      <c r="I98" s="45">
        <v>0.2</v>
      </c>
      <c r="J98" s="45">
        <v>0.1</v>
      </c>
      <c r="L98" s="38" t="str">
        <f>C92&amp;B98</f>
        <v>Oferta 7SAIB Nacional</v>
      </c>
    </row>
    <row r="99" spans="1:12" x14ac:dyDescent="0.35">
      <c r="A99" s="30"/>
      <c r="B99" s="2" t="s">
        <v>22</v>
      </c>
      <c r="C99" s="42">
        <v>3700000</v>
      </c>
      <c r="D99" s="43">
        <v>10007</v>
      </c>
      <c r="E99" s="43">
        <v>5007</v>
      </c>
      <c r="F99" s="44">
        <v>100</v>
      </c>
      <c r="G99" s="43">
        <v>1000</v>
      </c>
      <c r="H99" s="43">
        <f t="shared" ref="H99:H100" si="12">E99+F99+G99</f>
        <v>6107</v>
      </c>
      <c r="I99" s="45">
        <v>0.2</v>
      </c>
      <c r="J99" s="45">
        <v>0.1</v>
      </c>
      <c r="L99" s="38" t="str">
        <f>C92&amp;B99</f>
        <v>Oferta 7SAIB Regional</v>
      </c>
    </row>
    <row r="100" spans="1:12" x14ac:dyDescent="0.35">
      <c r="A100" s="30"/>
      <c r="B100" s="2" t="s">
        <v>23</v>
      </c>
      <c r="C100" s="42">
        <v>3700000</v>
      </c>
      <c r="D100" s="43">
        <v>10007</v>
      </c>
      <c r="E100" s="43">
        <v>5007</v>
      </c>
      <c r="F100" s="44">
        <v>100</v>
      </c>
      <c r="G100" s="43">
        <v>1000</v>
      </c>
      <c r="H100" s="43">
        <f t="shared" si="12"/>
        <v>6107</v>
      </c>
      <c r="I100" s="45">
        <v>0.2</v>
      </c>
      <c r="J100" s="45">
        <v>0.1</v>
      </c>
      <c r="L100" s="38" t="str">
        <f>C92&amp;B100</f>
        <v>Oferta 7SAIB Local</v>
      </c>
    </row>
    <row r="101" spans="1:12" x14ac:dyDescent="0.35">
      <c r="A101" s="30"/>
      <c r="B101" s="2" t="s">
        <v>24</v>
      </c>
      <c r="C101" s="42"/>
      <c r="D101" s="43"/>
      <c r="E101" s="43"/>
      <c r="F101" s="44"/>
      <c r="G101" s="43"/>
      <c r="H101" s="43"/>
      <c r="I101" s="45"/>
      <c r="J101" s="45"/>
      <c r="K101" s="64" t="s">
        <v>57</v>
      </c>
      <c r="L101" s="38" t="str">
        <f>C92&amp;B101</f>
        <v>Oferta 7Desagregación compartida del bucle local</v>
      </c>
    </row>
    <row r="102" spans="1:12" x14ac:dyDescent="0.35">
      <c r="A102" s="30"/>
      <c r="B102" s="2" t="s">
        <v>25</v>
      </c>
      <c r="C102" s="42"/>
      <c r="D102" s="43"/>
      <c r="E102" s="43"/>
      <c r="F102" s="44"/>
      <c r="G102" s="43"/>
      <c r="H102" s="43"/>
      <c r="I102" s="45"/>
      <c r="J102" s="45"/>
      <c r="K102" s="64" t="s">
        <v>57</v>
      </c>
      <c r="L102" s="38" t="str">
        <f>C92&amp;B102</f>
        <v>Oferta 7Desagregación total del bucle local</v>
      </c>
    </row>
    <row r="103" spans="1:12" x14ac:dyDescent="0.35">
      <c r="A103" s="30"/>
      <c r="B103" s="2" t="s">
        <v>26</v>
      </c>
      <c r="C103" s="42">
        <v>3700000</v>
      </c>
      <c r="D103" s="43">
        <v>10007</v>
      </c>
      <c r="E103" s="43">
        <v>5007</v>
      </c>
      <c r="F103" s="44">
        <v>100</v>
      </c>
      <c r="G103" s="43">
        <v>1000</v>
      </c>
      <c r="H103" s="43">
        <f t="shared" ref="H103" si="13">E103+F103+G103</f>
        <v>6107</v>
      </c>
      <c r="I103" s="45">
        <v>0.2</v>
      </c>
      <c r="J103" s="45">
        <v>0.1</v>
      </c>
      <c r="L103" s="38" t="str">
        <f>C92&amp;B103</f>
        <v>Oferta 7Desagregación virtual del bucle local</v>
      </c>
    </row>
    <row r="104" spans="1:12" x14ac:dyDescent="0.35">
      <c r="A104" s="30"/>
      <c r="C104" s="47"/>
      <c r="D104" s="47"/>
      <c r="E104" s="47"/>
      <c r="F104" s="47"/>
      <c r="G104" s="47"/>
      <c r="H104" s="47"/>
      <c r="I104" s="47"/>
      <c r="J104" s="47"/>
    </row>
    <row r="105" spans="1:12" x14ac:dyDescent="0.35">
      <c r="A105" s="30"/>
      <c r="B105" s="46"/>
    </row>
    <row r="106" spans="1:12" x14ac:dyDescent="0.35">
      <c r="A106" s="30">
        <f>A92+1</f>
        <v>8</v>
      </c>
      <c r="B106" s="63" t="str">
        <f>'Ofertas insignia'!B24</f>
        <v>Oferta 8</v>
      </c>
      <c r="C106" s="33" t="s">
        <v>54</v>
      </c>
      <c r="D106" s="34"/>
      <c r="E106" s="34"/>
      <c r="F106" s="34"/>
      <c r="G106" s="34"/>
      <c r="H106" s="34"/>
      <c r="I106" s="34"/>
      <c r="J106" s="34"/>
    </row>
    <row r="107" spans="1:12" x14ac:dyDescent="0.35">
      <c r="A107" s="30"/>
      <c r="B107" s="34"/>
      <c r="C107" s="34"/>
      <c r="D107" s="34"/>
      <c r="E107" s="34"/>
      <c r="F107" s="34"/>
      <c r="G107" s="34"/>
      <c r="H107" s="34"/>
      <c r="I107" s="34"/>
      <c r="J107" s="34"/>
    </row>
    <row r="108" spans="1:12" x14ac:dyDescent="0.35">
      <c r="A108" s="30"/>
      <c r="B108" s="35" t="s">
        <v>11</v>
      </c>
      <c r="C108" s="36"/>
      <c r="D108" s="36"/>
      <c r="E108" s="36"/>
      <c r="F108" s="36"/>
      <c r="G108" s="36"/>
      <c r="H108" s="36"/>
      <c r="I108" s="36"/>
      <c r="J108" s="36"/>
    </row>
    <row r="109" spans="1:12" x14ac:dyDescent="0.35">
      <c r="A109" s="30"/>
      <c r="C109" s="34"/>
      <c r="D109" s="34"/>
      <c r="E109" s="34"/>
      <c r="F109" s="34"/>
      <c r="G109" s="34"/>
      <c r="H109" s="34"/>
      <c r="I109" s="34"/>
      <c r="J109" s="34"/>
    </row>
    <row r="110" spans="1:12" x14ac:dyDescent="0.35">
      <c r="A110" s="30"/>
      <c r="B110" s="34"/>
      <c r="C110" s="34"/>
      <c r="D110" s="34"/>
      <c r="E110" s="34"/>
      <c r="F110" s="34"/>
      <c r="G110" s="34"/>
      <c r="H110" s="34"/>
      <c r="I110" s="34"/>
      <c r="J110" s="34"/>
    </row>
    <row r="111" spans="1:12" ht="39" x14ac:dyDescent="0.35">
      <c r="A111" s="30"/>
      <c r="B111" s="37"/>
      <c r="C111" s="1" t="s">
        <v>2</v>
      </c>
      <c r="D111" s="1" t="s">
        <v>4</v>
      </c>
      <c r="E111" s="1" t="s">
        <v>5</v>
      </c>
      <c r="F111" s="1" t="s">
        <v>6</v>
      </c>
      <c r="G111" s="1" t="s">
        <v>7</v>
      </c>
      <c r="H111" s="1" t="s">
        <v>8</v>
      </c>
      <c r="I111" s="1" t="s">
        <v>9</v>
      </c>
      <c r="J111" s="1" t="s">
        <v>3</v>
      </c>
      <c r="L111" s="38"/>
    </row>
    <row r="112" spans="1:12" x14ac:dyDescent="0.35">
      <c r="A112" s="30"/>
      <c r="B112" s="2" t="s">
        <v>21</v>
      </c>
      <c r="C112" s="42"/>
      <c r="D112" s="43"/>
      <c r="E112" s="43"/>
      <c r="F112" s="44"/>
      <c r="G112" s="43"/>
      <c r="H112" s="43"/>
      <c r="I112" s="45"/>
      <c r="J112" s="45"/>
      <c r="L112" s="38" t="str">
        <f>C106&amp;B112</f>
        <v>Oferta 8SAIB Nacional</v>
      </c>
    </row>
    <row r="113" spans="1:12" x14ac:dyDescent="0.35">
      <c r="A113" s="30"/>
      <c r="B113" s="2" t="s">
        <v>22</v>
      </c>
      <c r="C113" s="42"/>
      <c r="D113" s="43"/>
      <c r="E113" s="43"/>
      <c r="F113" s="44"/>
      <c r="G113" s="43"/>
      <c r="H113" s="43"/>
      <c r="I113" s="45"/>
      <c r="J113" s="45"/>
      <c r="L113" s="38" t="str">
        <f>C106&amp;B113</f>
        <v>Oferta 8SAIB Regional</v>
      </c>
    </row>
    <row r="114" spans="1:12" x14ac:dyDescent="0.35">
      <c r="A114" s="30"/>
      <c r="B114" s="2" t="s">
        <v>23</v>
      </c>
      <c r="C114" s="42"/>
      <c r="D114" s="43"/>
      <c r="E114" s="43"/>
      <c r="F114" s="44"/>
      <c r="G114" s="43"/>
      <c r="H114" s="43"/>
      <c r="I114" s="45"/>
      <c r="J114" s="45"/>
      <c r="L114" s="38" t="str">
        <f>C106&amp;B114</f>
        <v>Oferta 8SAIB Local</v>
      </c>
    </row>
    <row r="115" spans="1:12" x14ac:dyDescent="0.35">
      <c r="A115" s="30"/>
      <c r="B115" s="2" t="s">
        <v>24</v>
      </c>
      <c r="C115" s="42"/>
      <c r="D115" s="43"/>
      <c r="E115" s="43"/>
      <c r="F115" s="44"/>
      <c r="G115" s="43"/>
      <c r="H115" s="43"/>
      <c r="I115" s="45"/>
      <c r="J115" s="45"/>
      <c r="K115" s="64" t="s">
        <v>57</v>
      </c>
      <c r="L115" s="38" t="str">
        <f>C106&amp;B115</f>
        <v>Oferta 8Desagregación compartida del bucle local</v>
      </c>
    </row>
    <row r="116" spans="1:12" x14ac:dyDescent="0.35">
      <c r="A116" s="30"/>
      <c r="B116" s="2" t="s">
        <v>25</v>
      </c>
      <c r="C116" s="42"/>
      <c r="D116" s="43"/>
      <c r="E116" s="43"/>
      <c r="F116" s="44"/>
      <c r="G116" s="43"/>
      <c r="H116" s="43"/>
      <c r="I116" s="45"/>
      <c r="J116" s="45"/>
      <c r="K116" s="64" t="s">
        <v>57</v>
      </c>
      <c r="L116" s="38" t="str">
        <f>C106&amp;B116</f>
        <v>Oferta 8Desagregación total del bucle local</v>
      </c>
    </row>
    <row r="117" spans="1:12" x14ac:dyDescent="0.35">
      <c r="A117" s="30"/>
      <c r="B117" s="2" t="s">
        <v>26</v>
      </c>
      <c r="C117" s="42"/>
      <c r="D117" s="43"/>
      <c r="E117" s="43"/>
      <c r="F117" s="44"/>
      <c r="G117" s="43"/>
      <c r="H117" s="43"/>
      <c r="I117" s="45"/>
      <c r="J117" s="45"/>
      <c r="L117" s="38" t="str">
        <f>C106&amp;B117</f>
        <v>Oferta 8Desagregación virtual del bucle local</v>
      </c>
    </row>
    <row r="118" spans="1:12" x14ac:dyDescent="0.35">
      <c r="A118" s="30"/>
      <c r="C118" s="47"/>
      <c r="D118" s="47"/>
      <c r="E118" s="47"/>
      <c r="F118" s="47"/>
      <c r="G118" s="47"/>
      <c r="H118" s="47"/>
      <c r="I118" s="47"/>
      <c r="J118" s="47"/>
    </row>
    <row r="119" spans="1:12" x14ac:dyDescent="0.35">
      <c r="A119" s="30"/>
      <c r="B119" s="46"/>
    </row>
    <row r="120" spans="1:12" x14ac:dyDescent="0.35">
      <c r="A120" s="30">
        <f>A106+1</f>
        <v>9</v>
      </c>
      <c r="B120" s="63" t="str">
        <f>'Ofertas insignia'!B25</f>
        <v>Oferta 9</v>
      </c>
      <c r="C120" s="33" t="s">
        <v>55</v>
      </c>
      <c r="D120" s="34"/>
      <c r="E120" s="34"/>
      <c r="F120" s="34"/>
      <c r="G120" s="34"/>
      <c r="H120" s="34"/>
      <c r="I120" s="34"/>
      <c r="J120" s="34"/>
    </row>
    <row r="121" spans="1:12" x14ac:dyDescent="0.35">
      <c r="A121" s="30"/>
      <c r="B121" s="34"/>
      <c r="C121" s="34"/>
      <c r="D121" s="34"/>
      <c r="E121" s="34"/>
      <c r="F121" s="34"/>
      <c r="G121" s="34"/>
      <c r="H121" s="34"/>
      <c r="I121" s="34"/>
      <c r="J121" s="34"/>
    </row>
    <row r="122" spans="1:12" x14ac:dyDescent="0.35">
      <c r="A122" s="30"/>
      <c r="B122" s="35" t="s">
        <v>11</v>
      </c>
      <c r="C122" s="36"/>
      <c r="D122" s="36"/>
      <c r="E122" s="36"/>
      <c r="F122" s="36"/>
      <c r="G122" s="36"/>
      <c r="H122" s="36"/>
      <c r="I122" s="36"/>
      <c r="J122" s="36"/>
    </row>
    <row r="123" spans="1:12" x14ac:dyDescent="0.35">
      <c r="A123" s="30"/>
      <c r="C123" s="34"/>
      <c r="D123" s="34"/>
      <c r="E123" s="34"/>
      <c r="F123" s="34"/>
      <c r="G123" s="34"/>
      <c r="H123" s="34"/>
      <c r="I123" s="34"/>
      <c r="J123" s="34"/>
    </row>
    <row r="124" spans="1:12" x14ac:dyDescent="0.35">
      <c r="A124" s="30"/>
      <c r="B124" s="34"/>
      <c r="C124" s="34"/>
      <c r="D124" s="34"/>
      <c r="E124" s="34"/>
      <c r="F124" s="34"/>
      <c r="G124" s="34"/>
      <c r="H124" s="34"/>
      <c r="I124" s="34"/>
      <c r="J124" s="34"/>
    </row>
    <row r="125" spans="1:12" ht="39" x14ac:dyDescent="0.35">
      <c r="A125" s="30"/>
      <c r="B125" s="37"/>
      <c r="C125" s="1" t="s">
        <v>2</v>
      </c>
      <c r="D125" s="1" t="s">
        <v>4</v>
      </c>
      <c r="E125" s="1" t="s">
        <v>5</v>
      </c>
      <c r="F125" s="1" t="s">
        <v>6</v>
      </c>
      <c r="G125" s="1" t="s">
        <v>7</v>
      </c>
      <c r="H125" s="1" t="s">
        <v>8</v>
      </c>
      <c r="I125" s="1" t="s">
        <v>9</v>
      </c>
      <c r="J125" s="1" t="s">
        <v>3</v>
      </c>
      <c r="L125" s="38"/>
    </row>
    <row r="126" spans="1:12" x14ac:dyDescent="0.35">
      <c r="A126" s="30"/>
      <c r="B126" s="2" t="s">
        <v>21</v>
      </c>
      <c r="C126" s="42"/>
      <c r="D126" s="43"/>
      <c r="E126" s="43"/>
      <c r="F126" s="44"/>
      <c r="G126" s="43"/>
      <c r="H126" s="43"/>
      <c r="I126" s="45"/>
      <c r="J126" s="45"/>
      <c r="L126" s="38" t="str">
        <f>C120&amp;B126</f>
        <v>Oferta 9SAIB Nacional</v>
      </c>
    </row>
    <row r="127" spans="1:12" x14ac:dyDescent="0.35">
      <c r="A127" s="30"/>
      <c r="B127" s="2" t="s">
        <v>22</v>
      </c>
      <c r="C127" s="42"/>
      <c r="D127" s="43"/>
      <c r="E127" s="43"/>
      <c r="F127" s="44"/>
      <c r="G127" s="43"/>
      <c r="H127" s="43"/>
      <c r="I127" s="45"/>
      <c r="J127" s="45"/>
      <c r="L127" s="38" t="str">
        <f>C120&amp;B127</f>
        <v>Oferta 9SAIB Regional</v>
      </c>
    </row>
    <row r="128" spans="1:12" x14ac:dyDescent="0.35">
      <c r="A128" s="30"/>
      <c r="B128" s="2" t="s">
        <v>23</v>
      </c>
      <c r="C128" s="42"/>
      <c r="D128" s="43"/>
      <c r="E128" s="43"/>
      <c r="F128" s="44"/>
      <c r="G128" s="43"/>
      <c r="H128" s="43"/>
      <c r="I128" s="45"/>
      <c r="J128" s="45"/>
      <c r="L128" s="38" t="str">
        <f>C120&amp;B128</f>
        <v>Oferta 9SAIB Local</v>
      </c>
    </row>
    <row r="129" spans="1:12" x14ac:dyDescent="0.35">
      <c r="A129" s="30"/>
      <c r="B129" s="2" t="s">
        <v>24</v>
      </c>
      <c r="C129" s="42"/>
      <c r="D129" s="43"/>
      <c r="E129" s="43"/>
      <c r="F129" s="44"/>
      <c r="G129" s="43"/>
      <c r="H129" s="43"/>
      <c r="I129" s="45"/>
      <c r="J129" s="45"/>
      <c r="K129" s="64"/>
      <c r="L129" s="38" t="str">
        <f>C120&amp;B129</f>
        <v>Oferta 9Desagregación compartida del bucle local</v>
      </c>
    </row>
    <row r="130" spans="1:12" x14ac:dyDescent="0.35">
      <c r="A130" s="30"/>
      <c r="B130" s="2" t="s">
        <v>25</v>
      </c>
      <c r="C130" s="42"/>
      <c r="D130" s="43"/>
      <c r="E130" s="43"/>
      <c r="F130" s="44"/>
      <c r="G130" s="43"/>
      <c r="H130" s="43"/>
      <c r="I130" s="45"/>
      <c r="J130" s="45"/>
      <c r="K130" s="64"/>
      <c r="L130" s="38" t="str">
        <f>C120&amp;B130</f>
        <v>Oferta 9Desagregación total del bucle local</v>
      </c>
    </row>
    <row r="131" spans="1:12" x14ac:dyDescent="0.35">
      <c r="A131" s="30"/>
      <c r="B131" s="2" t="s">
        <v>26</v>
      </c>
      <c r="C131" s="42"/>
      <c r="D131" s="43"/>
      <c r="E131" s="43"/>
      <c r="F131" s="44"/>
      <c r="G131" s="43"/>
      <c r="H131" s="43"/>
      <c r="I131" s="45"/>
      <c r="J131" s="45"/>
      <c r="L131" s="38" t="str">
        <f>C120&amp;B131</f>
        <v>Oferta 9Desagregación virtual del bucle local</v>
      </c>
    </row>
    <row r="132" spans="1:12" x14ac:dyDescent="0.35">
      <c r="A132" s="30"/>
      <c r="C132" s="47"/>
      <c r="D132" s="47"/>
      <c r="E132" s="47"/>
      <c r="F132" s="47"/>
      <c r="G132" s="47"/>
      <c r="H132" s="47"/>
      <c r="I132" s="47"/>
      <c r="J132" s="47"/>
    </row>
    <row r="133" spans="1:12" x14ac:dyDescent="0.35">
      <c r="A133" s="30"/>
      <c r="B133" s="46"/>
    </row>
    <row r="134" spans="1:12" x14ac:dyDescent="0.35">
      <c r="A134" s="30">
        <f>A120+1</f>
        <v>10</v>
      </c>
      <c r="B134" s="63" t="str">
        <f>'Ofertas insignia'!B26</f>
        <v>Oferta 10</v>
      </c>
      <c r="C134" s="33" t="s">
        <v>58</v>
      </c>
      <c r="D134" s="34"/>
      <c r="E134" s="34"/>
      <c r="F134" s="34"/>
      <c r="G134" s="34"/>
      <c r="H134" s="34"/>
      <c r="I134" s="34"/>
      <c r="J134" s="34"/>
    </row>
    <row r="135" spans="1:12" x14ac:dyDescent="0.35">
      <c r="A135" s="30"/>
      <c r="B135" s="34"/>
      <c r="C135" s="34"/>
      <c r="D135" s="34"/>
      <c r="E135" s="34"/>
      <c r="F135" s="34"/>
      <c r="G135" s="34"/>
      <c r="H135" s="34"/>
      <c r="I135" s="34"/>
      <c r="J135" s="34"/>
    </row>
    <row r="136" spans="1:12" x14ac:dyDescent="0.35">
      <c r="A136" s="30"/>
      <c r="B136" s="35" t="s">
        <v>11</v>
      </c>
      <c r="C136" s="36"/>
      <c r="D136" s="36"/>
      <c r="E136" s="36"/>
      <c r="F136" s="36"/>
      <c r="G136" s="36"/>
      <c r="H136" s="36"/>
      <c r="I136" s="36"/>
      <c r="J136" s="36"/>
    </row>
    <row r="137" spans="1:12" x14ac:dyDescent="0.35">
      <c r="A137" s="30"/>
      <c r="C137" s="34"/>
      <c r="D137" s="34"/>
      <c r="E137" s="34"/>
      <c r="F137" s="34"/>
      <c r="G137" s="34"/>
      <c r="H137" s="34"/>
      <c r="I137" s="34"/>
      <c r="J137" s="34"/>
    </row>
    <row r="138" spans="1:12" x14ac:dyDescent="0.35">
      <c r="A138" s="30"/>
      <c r="B138" s="34"/>
      <c r="C138" s="34"/>
      <c r="D138" s="34"/>
      <c r="E138" s="34"/>
      <c r="F138" s="34"/>
      <c r="G138" s="34"/>
      <c r="H138" s="34"/>
      <c r="I138" s="34"/>
      <c r="J138" s="34"/>
    </row>
    <row r="139" spans="1:12" ht="39" x14ac:dyDescent="0.35">
      <c r="A139" s="30"/>
      <c r="B139" s="37"/>
      <c r="C139" s="1" t="s">
        <v>2</v>
      </c>
      <c r="D139" s="1" t="s">
        <v>4</v>
      </c>
      <c r="E139" s="1" t="s">
        <v>5</v>
      </c>
      <c r="F139" s="1" t="s">
        <v>6</v>
      </c>
      <c r="G139" s="1" t="s">
        <v>7</v>
      </c>
      <c r="H139" s="1" t="s">
        <v>8</v>
      </c>
      <c r="I139" s="1" t="s">
        <v>9</v>
      </c>
      <c r="J139" s="1" t="s">
        <v>3</v>
      </c>
      <c r="L139" s="38"/>
    </row>
    <row r="140" spans="1:12" x14ac:dyDescent="0.35">
      <c r="A140" s="30"/>
      <c r="B140" s="2" t="s">
        <v>21</v>
      </c>
      <c r="C140" s="42"/>
      <c r="D140" s="43"/>
      <c r="E140" s="43"/>
      <c r="F140" s="44"/>
      <c r="G140" s="43"/>
      <c r="H140" s="43"/>
      <c r="I140" s="45"/>
      <c r="J140" s="45"/>
      <c r="L140" s="38" t="str">
        <f>C134&amp;B140</f>
        <v>Oferta 10SAIB Nacional</v>
      </c>
    </row>
    <row r="141" spans="1:12" x14ac:dyDescent="0.35">
      <c r="A141" s="30"/>
      <c r="B141" s="2" t="s">
        <v>22</v>
      </c>
      <c r="C141" s="42"/>
      <c r="D141" s="43"/>
      <c r="E141" s="43"/>
      <c r="F141" s="44"/>
      <c r="G141" s="43"/>
      <c r="H141" s="43"/>
      <c r="I141" s="45"/>
      <c r="J141" s="45"/>
      <c r="L141" s="38" t="str">
        <f>C134&amp;B141</f>
        <v>Oferta 10SAIB Regional</v>
      </c>
    </row>
    <row r="142" spans="1:12" x14ac:dyDescent="0.35">
      <c r="A142" s="30"/>
      <c r="B142" s="2" t="s">
        <v>23</v>
      </c>
      <c r="C142" s="42"/>
      <c r="D142" s="43"/>
      <c r="E142" s="43"/>
      <c r="F142" s="44"/>
      <c r="G142" s="43"/>
      <c r="H142" s="43"/>
      <c r="I142" s="45"/>
      <c r="J142" s="45"/>
      <c r="L142" s="38" t="str">
        <f>C134&amp;B142</f>
        <v>Oferta 10SAIB Local</v>
      </c>
    </row>
    <row r="143" spans="1:12" x14ac:dyDescent="0.35">
      <c r="A143" s="30"/>
      <c r="B143" s="2" t="s">
        <v>24</v>
      </c>
      <c r="C143" s="42"/>
      <c r="D143" s="43"/>
      <c r="E143" s="43"/>
      <c r="F143" s="44"/>
      <c r="G143" s="43"/>
      <c r="H143" s="43"/>
      <c r="I143" s="45"/>
      <c r="J143" s="45"/>
      <c r="L143" s="38" t="str">
        <f>C134&amp;B143</f>
        <v>Oferta 10Desagregación compartida del bucle local</v>
      </c>
    </row>
    <row r="144" spans="1:12" x14ac:dyDescent="0.35">
      <c r="A144" s="30"/>
      <c r="B144" s="2" t="s">
        <v>25</v>
      </c>
      <c r="C144" s="42"/>
      <c r="D144" s="43"/>
      <c r="E144" s="43"/>
      <c r="F144" s="44"/>
      <c r="G144" s="43"/>
      <c r="H144" s="43"/>
      <c r="I144" s="45"/>
      <c r="J144" s="45"/>
      <c r="L144" s="38" t="str">
        <f>C134&amp;B144</f>
        <v>Oferta 10Desagregación total del bucle local</v>
      </c>
    </row>
    <row r="145" spans="1:12" x14ac:dyDescent="0.35">
      <c r="A145" s="30"/>
      <c r="B145" s="2" t="s">
        <v>26</v>
      </c>
      <c r="C145" s="42"/>
      <c r="D145" s="43"/>
      <c r="E145" s="43"/>
      <c r="F145" s="44"/>
      <c r="G145" s="43"/>
      <c r="H145" s="43"/>
      <c r="I145" s="45"/>
      <c r="J145" s="45"/>
      <c r="L145" s="38" t="str">
        <f>C134&amp;B145</f>
        <v>Oferta 10Desagregación virtual del bucle local</v>
      </c>
    </row>
    <row r="146" spans="1:12" x14ac:dyDescent="0.35">
      <c r="A146" s="30"/>
      <c r="C146" s="47"/>
      <c r="D146" s="47"/>
      <c r="E146" s="47"/>
      <c r="F146" s="47"/>
      <c r="G146" s="47"/>
      <c r="H146" s="47"/>
      <c r="I146" s="47"/>
      <c r="J146" s="47"/>
    </row>
    <row r="147" spans="1:12" x14ac:dyDescent="0.35">
      <c r="A147" s="30"/>
      <c r="B147" s="46"/>
    </row>
    <row r="148" spans="1:12" x14ac:dyDescent="0.35">
      <c r="A148" s="30">
        <f>A134+1</f>
        <v>11</v>
      </c>
      <c r="B148" s="63" t="str">
        <f>'Ofertas insignia'!B27</f>
        <v>Oferta 11</v>
      </c>
      <c r="C148" s="33" t="s">
        <v>59</v>
      </c>
      <c r="D148" s="34"/>
      <c r="E148" s="34"/>
      <c r="F148" s="34"/>
      <c r="G148" s="34"/>
      <c r="H148" s="34"/>
      <c r="I148" s="34"/>
      <c r="J148" s="34"/>
    </row>
    <row r="149" spans="1:12" x14ac:dyDescent="0.35">
      <c r="A149" s="30"/>
      <c r="B149" s="34"/>
      <c r="C149" s="34"/>
      <c r="D149" s="34"/>
      <c r="E149" s="34"/>
      <c r="F149" s="34"/>
      <c r="G149" s="34"/>
      <c r="H149" s="34"/>
      <c r="I149" s="34"/>
      <c r="J149" s="34"/>
    </row>
    <row r="150" spans="1:12" x14ac:dyDescent="0.35">
      <c r="A150" s="30"/>
      <c r="B150" s="35" t="s">
        <v>11</v>
      </c>
      <c r="C150" s="36"/>
      <c r="D150" s="36"/>
      <c r="E150" s="36"/>
      <c r="F150" s="36"/>
      <c r="G150" s="36"/>
      <c r="H150" s="36"/>
      <c r="I150" s="36"/>
      <c r="J150" s="36"/>
    </row>
    <row r="151" spans="1:12" x14ac:dyDescent="0.35">
      <c r="A151" s="30"/>
      <c r="C151" s="34"/>
      <c r="D151" s="34"/>
      <c r="E151" s="34"/>
      <c r="F151" s="34"/>
      <c r="G151" s="34"/>
      <c r="H151" s="34"/>
      <c r="I151" s="34"/>
      <c r="J151" s="34"/>
    </row>
    <row r="152" spans="1:12" x14ac:dyDescent="0.35">
      <c r="A152" s="30"/>
      <c r="B152" s="34"/>
      <c r="C152" s="34"/>
      <c r="D152" s="34"/>
      <c r="E152" s="34"/>
      <c r="F152" s="34"/>
      <c r="G152" s="34"/>
      <c r="H152" s="34"/>
      <c r="I152" s="34"/>
      <c r="J152" s="34"/>
    </row>
    <row r="153" spans="1:12" ht="39" x14ac:dyDescent="0.35">
      <c r="A153" s="30"/>
      <c r="B153" s="37"/>
      <c r="C153" s="1" t="s">
        <v>2</v>
      </c>
      <c r="D153" s="1" t="s">
        <v>4</v>
      </c>
      <c r="E153" s="1" t="s">
        <v>5</v>
      </c>
      <c r="F153" s="1" t="s">
        <v>6</v>
      </c>
      <c r="G153" s="1" t="s">
        <v>7</v>
      </c>
      <c r="H153" s="1" t="s">
        <v>8</v>
      </c>
      <c r="I153" s="1" t="s">
        <v>9</v>
      </c>
      <c r="J153" s="1" t="s">
        <v>3</v>
      </c>
      <c r="L153" s="38"/>
    </row>
    <row r="154" spans="1:12" x14ac:dyDescent="0.35">
      <c r="A154" s="30"/>
      <c r="B154" s="2" t="s">
        <v>21</v>
      </c>
      <c r="C154" s="42"/>
      <c r="D154" s="43"/>
      <c r="E154" s="43"/>
      <c r="F154" s="44"/>
      <c r="G154" s="43"/>
      <c r="H154" s="43"/>
      <c r="I154" s="45"/>
      <c r="J154" s="45"/>
      <c r="L154" s="38" t="str">
        <f>C148&amp;B154</f>
        <v>Oferta 11SAIB Nacional</v>
      </c>
    </row>
    <row r="155" spans="1:12" x14ac:dyDescent="0.35">
      <c r="A155" s="30"/>
      <c r="B155" s="2" t="s">
        <v>22</v>
      </c>
      <c r="C155" s="42"/>
      <c r="D155" s="43"/>
      <c r="E155" s="43"/>
      <c r="F155" s="44"/>
      <c r="G155" s="43"/>
      <c r="H155" s="43"/>
      <c r="I155" s="45"/>
      <c r="J155" s="45"/>
      <c r="L155" s="38" t="str">
        <f>C148&amp;B155</f>
        <v>Oferta 11SAIB Regional</v>
      </c>
    </row>
    <row r="156" spans="1:12" x14ac:dyDescent="0.35">
      <c r="A156" s="30"/>
      <c r="B156" s="2" t="s">
        <v>23</v>
      </c>
      <c r="C156" s="42"/>
      <c r="D156" s="43"/>
      <c r="E156" s="43"/>
      <c r="F156" s="43"/>
      <c r="G156" s="43"/>
      <c r="H156" s="43"/>
      <c r="I156" s="45"/>
      <c r="J156" s="45"/>
      <c r="L156" s="38" t="str">
        <f>C148&amp;B156</f>
        <v>Oferta 11SAIB Local</v>
      </c>
    </row>
    <row r="157" spans="1:12" x14ac:dyDescent="0.35">
      <c r="A157" s="30"/>
      <c r="B157" s="2" t="s">
        <v>24</v>
      </c>
      <c r="C157" s="42"/>
      <c r="D157" s="43"/>
      <c r="E157" s="43"/>
      <c r="F157" s="43"/>
      <c r="G157" s="43"/>
      <c r="H157" s="43"/>
      <c r="I157" s="45"/>
      <c r="J157" s="45"/>
      <c r="L157" s="38" t="str">
        <f>C148&amp;B157</f>
        <v>Oferta 11Desagregación compartida del bucle local</v>
      </c>
    </row>
    <row r="158" spans="1:12" x14ac:dyDescent="0.35">
      <c r="A158" s="30"/>
      <c r="B158" s="2" t="s">
        <v>25</v>
      </c>
      <c r="C158" s="42"/>
      <c r="D158" s="43"/>
      <c r="E158" s="43"/>
      <c r="F158" s="43"/>
      <c r="G158" s="43"/>
      <c r="H158" s="43"/>
      <c r="I158" s="45"/>
      <c r="J158" s="45"/>
      <c r="L158" s="38" t="str">
        <f>C148&amp;B158</f>
        <v>Oferta 11Desagregación total del bucle local</v>
      </c>
    </row>
    <row r="159" spans="1:12" x14ac:dyDescent="0.35">
      <c r="A159" s="30"/>
      <c r="B159" s="2" t="s">
        <v>26</v>
      </c>
      <c r="C159" s="42"/>
      <c r="D159" s="43"/>
      <c r="E159" s="43"/>
      <c r="F159" s="43"/>
      <c r="G159" s="43"/>
      <c r="H159" s="43"/>
      <c r="I159" s="45"/>
      <c r="J159" s="45"/>
      <c r="L159" s="38" t="str">
        <f>C148&amp;B159</f>
        <v>Oferta 11Desagregación virtual del bucle local</v>
      </c>
    </row>
    <row r="160" spans="1:12" x14ac:dyDescent="0.35">
      <c r="A160" s="30"/>
      <c r="C160" s="47"/>
      <c r="D160" s="47"/>
      <c r="E160" s="47"/>
      <c r="F160" s="47"/>
      <c r="G160" s="47"/>
      <c r="H160" s="47"/>
      <c r="I160" s="47"/>
      <c r="J160" s="47"/>
    </row>
    <row r="161" spans="1:12" x14ac:dyDescent="0.35">
      <c r="A161" s="30"/>
      <c r="B161" s="46"/>
    </row>
    <row r="162" spans="1:12" x14ac:dyDescent="0.35">
      <c r="A162" s="30">
        <f>A148+1</f>
        <v>12</v>
      </c>
      <c r="B162" s="63" t="str">
        <f>'Ofertas insignia'!B28</f>
        <v>Oferta 12</v>
      </c>
      <c r="C162" s="33" t="s">
        <v>60</v>
      </c>
      <c r="D162" s="34"/>
      <c r="E162" s="34"/>
      <c r="F162" s="34"/>
      <c r="G162" s="34"/>
      <c r="H162" s="34"/>
      <c r="I162" s="34"/>
      <c r="J162" s="34"/>
    </row>
    <row r="163" spans="1:12" x14ac:dyDescent="0.35">
      <c r="A163" s="30"/>
      <c r="B163" s="34"/>
      <c r="C163" s="34"/>
      <c r="D163" s="34"/>
      <c r="E163" s="34"/>
      <c r="F163" s="34"/>
      <c r="G163" s="34"/>
      <c r="H163" s="34"/>
      <c r="I163" s="34"/>
      <c r="J163" s="34"/>
    </row>
    <row r="164" spans="1:12" x14ac:dyDescent="0.35">
      <c r="A164" s="30"/>
      <c r="B164" s="35" t="s">
        <v>11</v>
      </c>
      <c r="C164" s="36"/>
      <c r="D164" s="36"/>
      <c r="E164" s="36"/>
      <c r="F164" s="36"/>
      <c r="G164" s="36"/>
      <c r="H164" s="36"/>
      <c r="I164" s="36"/>
      <c r="J164" s="36"/>
    </row>
    <row r="165" spans="1:12" x14ac:dyDescent="0.35">
      <c r="A165" s="30"/>
      <c r="C165" s="34"/>
      <c r="D165" s="34"/>
      <c r="E165" s="34"/>
      <c r="F165" s="34"/>
      <c r="G165" s="34"/>
      <c r="H165" s="34"/>
      <c r="I165" s="34"/>
      <c r="J165" s="34"/>
    </row>
    <row r="166" spans="1:12" x14ac:dyDescent="0.35">
      <c r="A166" s="30"/>
      <c r="B166" s="34"/>
      <c r="C166" s="34"/>
      <c r="D166" s="34"/>
      <c r="E166" s="34"/>
      <c r="F166" s="34"/>
      <c r="G166" s="34"/>
      <c r="H166" s="34"/>
      <c r="I166" s="34"/>
      <c r="J166" s="34"/>
    </row>
    <row r="167" spans="1:12" ht="39" x14ac:dyDescent="0.35">
      <c r="A167" s="30"/>
      <c r="B167" s="37"/>
      <c r="C167" s="1" t="s">
        <v>2</v>
      </c>
      <c r="D167" s="1" t="s">
        <v>4</v>
      </c>
      <c r="E167" s="1" t="s">
        <v>5</v>
      </c>
      <c r="F167" s="1" t="s">
        <v>6</v>
      </c>
      <c r="G167" s="1" t="s">
        <v>7</v>
      </c>
      <c r="H167" s="1" t="s">
        <v>8</v>
      </c>
      <c r="I167" s="1" t="s">
        <v>9</v>
      </c>
      <c r="J167" s="1" t="s">
        <v>3</v>
      </c>
      <c r="L167" s="38"/>
    </row>
    <row r="168" spans="1:12" x14ac:dyDescent="0.35">
      <c r="A168" s="30"/>
      <c r="B168" s="2" t="s">
        <v>21</v>
      </c>
      <c r="C168" s="42"/>
      <c r="D168" s="43"/>
      <c r="E168" s="43"/>
      <c r="F168" s="44"/>
      <c r="G168" s="43"/>
      <c r="H168" s="43"/>
      <c r="I168" s="45"/>
      <c r="J168" s="45"/>
      <c r="L168" s="38" t="str">
        <f>C162&amp;B168</f>
        <v>Oferta 12SAIB Nacional</v>
      </c>
    </row>
    <row r="169" spans="1:12" x14ac:dyDescent="0.35">
      <c r="A169" s="30"/>
      <c r="B169" s="2" t="s">
        <v>22</v>
      </c>
      <c r="C169" s="42"/>
      <c r="D169" s="43"/>
      <c r="E169" s="43"/>
      <c r="F169" s="44"/>
      <c r="G169" s="43"/>
      <c r="H169" s="43"/>
      <c r="I169" s="45"/>
      <c r="J169" s="45"/>
      <c r="L169" s="38" t="str">
        <f>C162&amp;B169</f>
        <v>Oferta 12SAIB Regional</v>
      </c>
    </row>
    <row r="170" spans="1:12" x14ac:dyDescent="0.35">
      <c r="A170" s="30"/>
      <c r="B170" s="2" t="s">
        <v>23</v>
      </c>
      <c r="C170" s="42"/>
      <c r="D170" s="43"/>
      <c r="E170" s="43"/>
      <c r="F170" s="43"/>
      <c r="G170" s="43"/>
      <c r="H170" s="43"/>
      <c r="I170" s="45"/>
      <c r="J170" s="45"/>
      <c r="L170" s="38" t="str">
        <f>C162&amp;B170</f>
        <v>Oferta 12SAIB Local</v>
      </c>
    </row>
    <row r="171" spans="1:12" x14ac:dyDescent="0.35">
      <c r="A171" s="30"/>
      <c r="B171" s="2" t="s">
        <v>24</v>
      </c>
      <c r="C171" s="42"/>
      <c r="D171" s="43"/>
      <c r="E171" s="43"/>
      <c r="F171" s="43"/>
      <c r="G171" s="43"/>
      <c r="H171" s="43"/>
      <c r="I171" s="45"/>
      <c r="J171" s="45"/>
      <c r="L171" s="38" t="str">
        <f>C162&amp;B171</f>
        <v>Oferta 12Desagregación compartida del bucle local</v>
      </c>
    </row>
    <row r="172" spans="1:12" x14ac:dyDescent="0.35">
      <c r="A172" s="30"/>
      <c r="B172" s="2" t="s">
        <v>25</v>
      </c>
      <c r="C172" s="42"/>
      <c r="D172" s="43"/>
      <c r="E172" s="43"/>
      <c r="F172" s="43"/>
      <c r="G172" s="43"/>
      <c r="H172" s="43"/>
      <c r="I172" s="45"/>
      <c r="J172" s="45"/>
      <c r="L172" s="38" t="str">
        <f>C162&amp;B172</f>
        <v>Oferta 12Desagregación total del bucle local</v>
      </c>
    </row>
    <row r="173" spans="1:12" x14ac:dyDescent="0.35">
      <c r="A173" s="30"/>
      <c r="B173" s="2" t="s">
        <v>26</v>
      </c>
      <c r="C173" s="42"/>
      <c r="D173" s="43"/>
      <c r="E173" s="43"/>
      <c r="F173" s="43"/>
      <c r="G173" s="43"/>
      <c r="H173" s="43"/>
      <c r="I173" s="45"/>
      <c r="J173" s="45"/>
      <c r="L173" s="38" t="str">
        <f>C162&amp;B173</f>
        <v>Oferta 12Desagregación virtual del bucle local</v>
      </c>
    </row>
    <row r="174" spans="1:12" x14ac:dyDescent="0.35">
      <c r="A174" s="30"/>
      <c r="C174" s="47"/>
      <c r="D174" s="47"/>
      <c r="E174" s="47"/>
      <c r="F174" s="47"/>
      <c r="G174" s="47"/>
      <c r="H174" s="47"/>
      <c r="I174" s="47"/>
      <c r="J174" s="47"/>
    </row>
    <row r="175" spans="1:12" x14ac:dyDescent="0.35">
      <c r="A175" s="30"/>
      <c r="B175" s="46"/>
    </row>
    <row r="176" spans="1:12" x14ac:dyDescent="0.35">
      <c r="A176" s="30">
        <f>A162+1</f>
        <v>13</v>
      </c>
      <c r="B176" s="63" t="str">
        <f>'Ofertas insignia'!B29</f>
        <v>Oferta 13</v>
      </c>
      <c r="C176" s="33" t="s">
        <v>61</v>
      </c>
      <c r="D176" s="34"/>
      <c r="E176" s="34"/>
      <c r="F176" s="34"/>
      <c r="G176" s="34"/>
      <c r="H176" s="34"/>
      <c r="I176" s="34"/>
      <c r="J176" s="34"/>
    </row>
    <row r="177" spans="1:12" x14ac:dyDescent="0.35">
      <c r="A177" s="30"/>
      <c r="B177" s="34"/>
      <c r="C177" s="34"/>
      <c r="D177" s="34"/>
      <c r="E177" s="34"/>
      <c r="F177" s="34"/>
      <c r="G177" s="34"/>
      <c r="H177" s="34"/>
      <c r="I177" s="34"/>
      <c r="J177" s="34"/>
    </row>
    <row r="178" spans="1:12" x14ac:dyDescent="0.35">
      <c r="A178" s="30"/>
      <c r="B178" s="35" t="s">
        <v>11</v>
      </c>
      <c r="C178" s="36"/>
      <c r="D178" s="36"/>
      <c r="E178" s="36"/>
      <c r="F178" s="36"/>
      <c r="G178" s="36"/>
      <c r="H178" s="36"/>
      <c r="I178" s="36"/>
      <c r="J178" s="36"/>
    </row>
    <row r="179" spans="1:12" x14ac:dyDescent="0.35">
      <c r="A179" s="30"/>
      <c r="C179" s="34"/>
      <c r="D179" s="34"/>
      <c r="E179" s="34"/>
      <c r="F179" s="34"/>
      <c r="G179" s="34"/>
      <c r="H179" s="34"/>
      <c r="I179" s="34"/>
      <c r="J179" s="34"/>
    </row>
    <row r="180" spans="1:12" x14ac:dyDescent="0.35">
      <c r="A180" s="30"/>
      <c r="B180" s="34"/>
      <c r="C180" s="34"/>
      <c r="D180" s="34"/>
      <c r="E180" s="34"/>
      <c r="F180" s="34"/>
      <c r="G180" s="34"/>
      <c r="H180" s="34"/>
      <c r="I180" s="34"/>
      <c r="J180" s="34"/>
    </row>
    <row r="181" spans="1:12" ht="39" x14ac:dyDescent="0.35">
      <c r="A181" s="30"/>
      <c r="B181" s="37"/>
      <c r="C181" s="1" t="s">
        <v>2</v>
      </c>
      <c r="D181" s="1" t="s">
        <v>4</v>
      </c>
      <c r="E181" s="1" t="s">
        <v>5</v>
      </c>
      <c r="F181" s="1" t="s">
        <v>6</v>
      </c>
      <c r="G181" s="1" t="s">
        <v>7</v>
      </c>
      <c r="H181" s="1" t="s">
        <v>8</v>
      </c>
      <c r="I181" s="1" t="s">
        <v>9</v>
      </c>
      <c r="J181" s="1" t="s">
        <v>3</v>
      </c>
      <c r="L181" s="38"/>
    </row>
    <row r="182" spans="1:12" x14ac:dyDescent="0.35">
      <c r="A182" s="30"/>
      <c r="B182" s="2" t="s">
        <v>21</v>
      </c>
      <c r="C182" s="42"/>
      <c r="D182" s="43"/>
      <c r="E182" s="43"/>
      <c r="F182" s="44"/>
      <c r="G182" s="43"/>
      <c r="H182" s="43"/>
      <c r="I182" s="45"/>
      <c r="J182" s="45"/>
      <c r="L182" s="38" t="str">
        <f>C176&amp;B182</f>
        <v>Oferta 13SAIB Nacional</v>
      </c>
    </row>
    <row r="183" spans="1:12" x14ac:dyDescent="0.35">
      <c r="A183" s="30"/>
      <c r="B183" s="2" t="s">
        <v>22</v>
      </c>
      <c r="C183" s="42"/>
      <c r="D183" s="43"/>
      <c r="E183" s="43"/>
      <c r="F183" s="44"/>
      <c r="G183" s="43"/>
      <c r="H183" s="43"/>
      <c r="I183" s="45"/>
      <c r="J183" s="45"/>
      <c r="L183" s="38" t="str">
        <f>C176&amp;B183</f>
        <v>Oferta 13SAIB Regional</v>
      </c>
    </row>
    <row r="184" spans="1:12" x14ac:dyDescent="0.35">
      <c r="A184" s="30"/>
      <c r="B184" s="2" t="s">
        <v>23</v>
      </c>
      <c r="C184" s="42"/>
      <c r="D184" s="43"/>
      <c r="E184" s="43"/>
      <c r="F184" s="43"/>
      <c r="G184" s="43"/>
      <c r="H184" s="43"/>
      <c r="I184" s="45"/>
      <c r="J184" s="45"/>
      <c r="L184" s="38" t="str">
        <f>C176&amp;B184</f>
        <v>Oferta 13SAIB Local</v>
      </c>
    </row>
    <row r="185" spans="1:12" x14ac:dyDescent="0.35">
      <c r="A185" s="30"/>
      <c r="B185" s="2" t="s">
        <v>24</v>
      </c>
      <c r="C185" s="42"/>
      <c r="D185" s="43"/>
      <c r="E185" s="43"/>
      <c r="F185" s="43"/>
      <c r="G185" s="43"/>
      <c r="H185" s="43"/>
      <c r="I185" s="45"/>
      <c r="J185" s="45"/>
      <c r="L185" s="38" t="str">
        <f>C176&amp;B185</f>
        <v>Oferta 13Desagregación compartida del bucle local</v>
      </c>
    </row>
    <row r="186" spans="1:12" x14ac:dyDescent="0.35">
      <c r="A186" s="30"/>
      <c r="B186" s="2" t="s">
        <v>25</v>
      </c>
      <c r="C186" s="42"/>
      <c r="D186" s="43"/>
      <c r="E186" s="43"/>
      <c r="F186" s="43"/>
      <c r="G186" s="43"/>
      <c r="H186" s="43"/>
      <c r="I186" s="45"/>
      <c r="J186" s="45"/>
      <c r="L186" s="38" t="str">
        <f>C176&amp;B186</f>
        <v>Oferta 13Desagregación total del bucle local</v>
      </c>
    </row>
    <row r="187" spans="1:12" x14ac:dyDescent="0.35">
      <c r="A187" s="30"/>
      <c r="B187" s="2" t="s">
        <v>26</v>
      </c>
      <c r="C187" s="42"/>
      <c r="D187" s="43"/>
      <c r="E187" s="43"/>
      <c r="F187" s="43"/>
      <c r="G187" s="43"/>
      <c r="H187" s="43"/>
      <c r="I187" s="45"/>
      <c r="J187" s="45"/>
      <c r="L187" s="38" t="str">
        <f>C176&amp;B187</f>
        <v>Oferta 13Desagregación virtual del bucle local</v>
      </c>
    </row>
    <row r="188" spans="1:12" x14ac:dyDescent="0.35">
      <c r="A188" s="30"/>
      <c r="C188" s="47"/>
      <c r="D188" s="47"/>
      <c r="E188" s="47"/>
      <c r="F188" s="47"/>
      <c r="G188" s="47"/>
      <c r="H188" s="47"/>
      <c r="I188" s="47"/>
      <c r="J188" s="47"/>
    </row>
    <row r="189" spans="1:12" x14ac:dyDescent="0.35">
      <c r="A189" s="30"/>
      <c r="B189" s="46"/>
    </row>
    <row r="190" spans="1:12" x14ac:dyDescent="0.35">
      <c r="A190" s="30">
        <f>A176+1</f>
        <v>14</v>
      </c>
      <c r="B190" s="32" t="s">
        <v>0</v>
      </c>
      <c r="C190" s="33"/>
      <c r="D190" s="34"/>
      <c r="E190" s="34"/>
      <c r="F190" s="34"/>
      <c r="G190" s="34"/>
      <c r="H190" s="34"/>
      <c r="I190" s="34"/>
      <c r="J190" s="34"/>
    </row>
    <row r="191" spans="1:12" x14ac:dyDescent="0.35">
      <c r="A191" s="30"/>
      <c r="B191" s="34"/>
      <c r="C191" s="34"/>
      <c r="D191" s="34"/>
      <c r="E191" s="34"/>
      <c r="F191" s="34"/>
      <c r="G191" s="34"/>
      <c r="H191" s="34"/>
      <c r="I191" s="34"/>
      <c r="J191" s="34"/>
    </row>
    <row r="192" spans="1:12" x14ac:dyDescent="0.35">
      <c r="A192" s="30"/>
      <c r="B192" s="35" t="s">
        <v>11</v>
      </c>
      <c r="C192" s="36"/>
      <c r="D192" s="36"/>
      <c r="E192" s="36"/>
      <c r="F192" s="36"/>
      <c r="G192" s="36"/>
      <c r="H192" s="36"/>
      <c r="I192" s="36"/>
      <c r="J192" s="36"/>
    </row>
    <row r="193" spans="1:12" x14ac:dyDescent="0.35">
      <c r="A193" s="30"/>
      <c r="C193" s="34"/>
      <c r="D193" s="34"/>
      <c r="E193" s="34"/>
      <c r="F193" s="34"/>
      <c r="G193" s="34"/>
      <c r="H193" s="34"/>
      <c r="I193" s="34"/>
      <c r="J193" s="34"/>
    </row>
    <row r="194" spans="1:12" x14ac:dyDescent="0.35">
      <c r="A194" s="30"/>
      <c r="B194" s="34"/>
      <c r="C194" s="34"/>
      <c r="D194" s="34"/>
      <c r="E194" s="34"/>
      <c r="F194" s="34"/>
      <c r="G194" s="34"/>
      <c r="H194" s="34"/>
      <c r="I194" s="34"/>
      <c r="J194" s="34"/>
    </row>
    <row r="195" spans="1:12" ht="39" x14ac:dyDescent="0.35">
      <c r="A195" s="30"/>
      <c r="B195" s="37"/>
      <c r="C195" s="1" t="s">
        <v>2</v>
      </c>
      <c r="D195" s="1" t="s">
        <v>4</v>
      </c>
      <c r="E195" s="1" t="s">
        <v>5</v>
      </c>
      <c r="F195" s="1" t="s">
        <v>6</v>
      </c>
      <c r="G195" s="1" t="s">
        <v>7</v>
      </c>
      <c r="H195" s="1" t="s">
        <v>8</v>
      </c>
      <c r="I195" s="1" t="s">
        <v>9</v>
      </c>
      <c r="J195" s="1" t="s">
        <v>3</v>
      </c>
      <c r="L195" s="38"/>
    </row>
    <row r="196" spans="1:12" x14ac:dyDescent="0.35">
      <c r="A196" s="30"/>
      <c r="B196" s="2" t="s">
        <v>21</v>
      </c>
      <c r="C196" s="42"/>
      <c r="D196" s="43"/>
      <c r="E196" s="43"/>
      <c r="F196" s="44"/>
      <c r="G196" s="43"/>
      <c r="H196" s="43"/>
      <c r="I196" s="45"/>
      <c r="J196" s="45"/>
      <c r="L196" s="38" t="str">
        <f>C190&amp;B196</f>
        <v>SAIB Nacional</v>
      </c>
    </row>
    <row r="197" spans="1:12" x14ac:dyDescent="0.35">
      <c r="A197" s="30"/>
      <c r="B197" s="2" t="s">
        <v>22</v>
      </c>
      <c r="C197" s="42"/>
      <c r="D197" s="43"/>
      <c r="E197" s="43"/>
      <c r="F197" s="44"/>
      <c r="G197" s="43"/>
      <c r="H197" s="43"/>
      <c r="I197" s="45"/>
      <c r="J197" s="45"/>
      <c r="L197" s="38" t="str">
        <f>C190&amp;B197</f>
        <v>SAIB Regional</v>
      </c>
    </row>
    <row r="198" spans="1:12" x14ac:dyDescent="0.35">
      <c r="A198" s="30"/>
      <c r="B198" s="2" t="s">
        <v>23</v>
      </c>
      <c r="C198" s="42"/>
      <c r="D198" s="43"/>
      <c r="E198" s="43"/>
      <c r="F198" s="43"/>
      <c r="G198" s="43"/>
      <c r="H198" s="43"/>
      <c r="I198" s="45"/>
      <c r="J198" s="45"/>
      <c r="L198" s="38" t="str">
        <f>C190&amp;B198</f>
        <v>SAIB Local</v>
      </c>
    </row>
    <row r="199" spans="1:12" x14ac:dyDescent="0.35">
      <c r="A199" s="30"/>
      <c r="B199" s="2" t="s">
        <v>24</v>
      </c>
      <c r="C199" s="42"/>
      <c r="D199" s="43"/>
      <c r="E199" s="43"/>
      <c r="F199" s="43"/>
      <c r="G199" s="43"/>
      <c r="H199" s="43"/>
      <c r="I199" s="45"/>
      <c r="J199" s="45"/>
      <c r="L199" s="38" t="str">
        <f>C190&amp;B199</f>
        <v>Desagregación compartida del bucle local</v>
      </c>
    </row>
    <row r="200" spans="1:12" x14ac:dyDescent="0.35">
      <c r="A200" s="30"/>
      <c r="B200" s="2" t="s">
        <v>25</v>
      </c>
      <c r="C200" s="42"/>
      <c r="D200" s="43"/>
      <c r="E200" s="43"/>
      <c r="F200" s="43"/>
      <c r="G200" s="43"/>
      <c r="H200" s="43"/>
      <c r="I200" s="45"/>
      <c r="J200" s="45"/>
      <c r="L200" s="38" t="str">
        <f>C190&amp;B200</f>
        <v>Desagregación total del bucle local</v>
      </c>
    </row>
    <row r="201" spans="1:12" x14ac:dyDescent="0.35">
      <c r="A201" s="30"/>
      <c r="B201" s="2" t="s">
        <v>26</v>
      </c>
      <c r="C201" s="42"/>
      <c r="D201" s="43"/>
      <c r="E201" s="43"/>
      <c r="F201" s="43"/>
      <c r="G201" s="43"/>
      <c r="H201" s="43"/>
      <c r="I201" s="45"/>
      <c r="J201" s="45"/>
      <c r="L201" s="38" t="str">
        <f>C190&amp;B201</f>
        <v>Desagregación virtual del bucle local</v>
      </c>
    </row>
    <row r="202" spans="1:12" x14ac:dyDescent="0.35">
      <c r="A202" s="30"/>
      <c r="C202" s="47"/>
      <c r="D202" s="47"/>
      <c r="E202" s="47"/>
      <c r="F202" s="47"/>
      <c r="G202" s="47"/>
      <c r="H202" s="47"/>
      <c r="I202" s="47"/>
      <c r="J202" s="47"/>
    </row>
    <row r="203" spans="1:12" x14ac:dyDescent="0.35">
      <c r="A203" s="30"/>
      <c r="B203" s="46"/>
    </row>
    <row r="204" spans="1:12" x14ac:dyDescent="0.35">
      <c r="A204" s="30">
        <f>A190+1</f>
        <v>15</v>
      </c>
      <c r="B204" s="32" t="s">
        <v>0</v>
      </c>
      <c r="C204" s="33"/>
      <c r="D204" s="34"/>
      <c r="E204" s="34"/>
      <c r="F204" s="34"/>
      <c r="G204" s="34"/>
      <c r="H204" s="34"/>
      <c r="I204" s="34"/>
      <c r="J204" s="34"/>
    </row>
    <row r="205" spans="1:12" x14ac:dyDescent="0.35">
      <c r="A205" s="30"/>
      <c r="B205" s="34"/>
      <c r="C205" s="34"/>
      <c r="D205" s="34"/>
      <c r="E205" s="34"/>
      <c r="F205" s="34"/>
      <c r="G205" s="34"/>
      <c r="H205" s="34"/>
      <c r="I205" s="34"/>
      <c r="J205" s="34"/>
    </row>
    <row r="206" spans="1:12" x14ac:dyDescent="0.35">
      <c r="A206" s="30"/>
      <c r="B206" s="35" t="s">
        <v>11</v>
      </c>
      <c r="C206" s="36"/>
      <c r="D206" s="36"/>
      <c r="E206" s="36"/>
      <c r="F206" s="36"/>
      <c r="G206" s="36"/>
      <c r="H206" s="36"/>
      <c r="I206" s="36"/>
      <c r="J206" s="36"/>
    </row>
    <row r="207" spans="1:12" x14ac:dyDescent="0.35">
      <c r="A207" s="30"/>
      <c r="C207" s="34"/>
      <c r="D207" s="34"/>
      <c r="E207" s="34"/>
      <c r="F207" s="34"/>
      <c r="G207" s="34"/>
      <c r="H207" s="34"/>
      <c r="I207" s="34"/>
      <c r="J207" s="34"/>
    </row>
    <row r="208" spans="1:12" x14ac:dyDescent="0.35">
      <c r="A208" s="30"/>
      <c r="B208" s="34"/>
      <c r="C208" s="34"/>
      <c r="D208" s="34"/>
      <c r="E208" s="34"/>
      <c r="F208" s="34"/>
      <c r="G208" s="34"/>
      <c r="H208" s="34"/>
      <c r="I208" s="34"/>
      <c r="J208" s="34"/>
    </row>
    <row r="209" spans="1:12" ht="39" x14ac:dyDescent="0.35">
      <c r="A209" s="30"/>
      <c r="B209" s="37"/>
      <c r="C209" s="1" t="s">
        <v>2</v>
      </c>
      <c r="D209" s="1" t="s">
        <v>4</v>
      </c>
      <c r="E209" s="1" t="s">
        <v>5</v>
      </c>
      <c r="F209" s="1" t="s">
        <v>6</v>
      </c>
      <c r="G209" s="1" t="s">
        <v>7</v>
      </c>
      <c r="H209" s="1" t="s">
        <v>8</v>
      </c>
      <c r="I209" s="1" t="s">
        <v>9</v>
      </c>
      <c r="J209" s="1" t="s">
        <v>3</v>
      </c>
      <c r="L209" s="38"/>
    </row>
    <row r="210" spans="1:12" x14ac:dyDescent="0.35">
      <c r="A210" s="30"/>
      <c r="B210" s="2" t="s">
        <v>21</v>
      </c>
      <c r="C210" s="42"/>
      <c r="D210" s="43"/>
      <c r="E210" s="43"/>
      <c r="F210" s="44"/>
      <c r="G210" s="43"/>
      <c r="H210" s="43"/>
      <c r="I210" s="45"/>
      <c r="J210" s="45"/>
      <c r="L210" s="38" t="str">
        <f>C204&amp;B210</f>
        <v>SAIB Nacional</v>
      </c>
    </row>
    <row r="211" spans="1:12" x14ac:dyDescent="0.35">
      <c r="A211" s="30"/>
      <c r="B211" s="2" t="s">
        <v>22</v>
      </c>
      <c r="C211" s="42"/>
      <c r="D211" s="43"/>
      <c r="E211" s="43"/>
      <c r="F211" s="44"/>
      <c r="G211" s="43"/>
      <c r="H211" s="43"/>
      <c r="I211" s="45"/>
      <c r="J211" s="45"/>
      <c r="L211" s="38" t="str">
        <f>C204&amp;B211</f>
        <v>SAIB Regional</v>
      </c>
    </row>
    <row r="212" spans="1:12" x14ac:dyDescent="0.35">
      <c r="A212" s="30"/>
      <c r="B212" s="2" t="s">
        <v>23</v>
      </c>
      <c r="C212" s="42"/>
      <c r="D212" s="43"/>
      <c r="E212" s="43"/>
      <c r="F212" s="43"/>
      <c r="G212" s="43"/>
      <c r="H212" s="43"/>
      <c r="I212" s="45"/>
      <c r="J212" s="45"/>
      <c r="L212" s="38" t="str">
        <f>C204&amp;B212</f>
        <v>SAIB Local</v>
      </c>
    </row>
    <row r="213" spans="1:12" x14ac:dyDescent="0.35">
      <c r="A213" s="30"/>
      <c r="B213" s="2" t="s">
        <v>24</v>
      </c>
      <c r="C213" s="42"/>
      <c r="D213" s="43"/>
      <c r="E213" s="43"/>
      <c r="F213" s="43"/>
      <c r="G213" s="43"/>
      <c r="H213" s="43"/>
      <c r="I213" s="45"/>
      <c r="J213" s="45"/>
      <c r="L213" s="38" t="str">
        <f>C204&amp;B213</f>
        <v>Desagregación compartida del bucle local</v>
      </c>
    </row>
    <row r="214" spans="1:12" x14ac:dyDescent="0.35">
      <c r="A214" s="30"/>
      <c r="B214" s="2" t="s">
        <v>25</v>
      </c>
      <c r="C214" s="42"/>
      <c r="D214" s="43"/>
      <c r="E214" s="43"/>
      <c r="F214" s="43"/>
      <c r="G214" s="43"/>
      <c r="H214" s="43"/>
      <c r="I214" s="45"/>
      <c r="J214" s="45"/>
      <c r="L214" s="38" t="str">
        <f>C204&amp;B214</f>
        <v>Desagregación total del bucle local</v>
      </c>
    </row>
    <row r="215" spans="1:12" x14ac:dyDescent="0.35">
      <c r="A215" s="30"/>
      <c r="B215" s="2" t="s">
        <v>26</v>
      </c>
      <c r="C215" s="42"/>
      <c r="D215" s="43"/>
      <c r="E215" s="43"/>
      <c r="F215" s="43"/>
      <c r="G215" s="43"/>
      <c r="H215" s="43"/>
      <c r="I215" s="45"/>
      <c r="J215" s="45"/>
      <c r="L215" s="38" t="str">
        <f>C204&amp;B215</f>
        <v>Desagregación virtual del bucle local</v>
      </c>
    </row>
    <row r="216" spans="1:12" x14ac:dyDescent="0.35">
      <c r="A216" s="30"/>
      <c r="C216" s="47"/>
      <c r="D216" s="47"/>
      <c r="E216" s="47"/>
      <c r="F216" s="47"/>
      <c r="G216" s="47"/>
      <c r="H216" s="47"/>
      <c r="I216" s="47"/>
      <c r="J216" s="47"/>
    </row>
    <row r="217" spans="1:12" x14ac:dyDescent="0.35">
      <c r="A217" s="30"/>
      <c r="B217" s="46"/>
    </row>
    <row r="218" spans="1:12" x14ac:dyDescent="0.35">
      <c r="A218" s="30">
        <f>A204+1</f>
        <v>16</v>
      </c>
      <c r="B218" s="32" t="s">
        <v>0</v>
      </c>
      <c r="C218" s="33"/>
      <c r="D218" s="34"/>
      <c r="E218" s="34"/>
      <c r="F218" s="34"/>
      <c r="G218" s="34"/>
      <c r="H218" s="34"/>
      <c r="I218" s="34"/>
      <c r="J218" s="34"/>
    </row>
    <row r="219" spans="1:12" x14ac:dyDescent="0.35">
      <c r="A219" s="30"/>
      <c r="B219" s="34"/>
      <c r="C219" s="34"/>
      <c r="D219" s="34"/>
      <c r="E219" s="34"/>
      <c r="F219" s="34"/>
      <c r="G219" s="34"/>
      <c r="H219" s="34"/>
      <c r="I219" s="34"/>
      <c r="J219" s="34"/>
    </row>
    <row r="220" spans="1:12" x14ac:dyDescent="0.35">
      <c r="A220" s="30"/>
      <c r="B220" s="35" t="s">
        <v>11</v>
      </c>
      <c r="C220" s="36"/>
      <c r="D220" s="36"/>
      <c r="E220" s="36"/>
      <c r="F220" s="36"/>
      <c r="G220" s="36"/>
      <c r="H220" s="36"/>
      <c r="I220" s="36"/>
      <c r="J220" s="36"/>
    </row>
    <row r="221" spans="1:12" x14ac:dyDescent="0.35">
      <c r="A221" s="30"/>
      <c r="C221" s="34"/>
      <c r="D221" s="34"/>
      <c r="E221" s="34"/>
      <c r="F221" s="34"/>
      <c r="G221" s="34"/>
      <c r="H221" s="34"/>
      <c r="I221" s="34"/>
      <c r="J221" s="34"/>
    </row>
    <row r="222" spans="1:12" x14ac:dyDescent="0.35">
      <c r="A222" s="30"/>
      <c r="B222" s="34"/>
      <c r="C222" s="34"/>
      <c r="D222" s="34"/>
      <c r="E222" s="34"/>
      <c r="F222" s="34"/>
      <c r="G222" s="34"/>
      <c r="H222" s="34"/>
      <c r="I222" s="34"/>
      <c r="J222" s="34"/>
    </row>
    <row r="223" spans="1:12" ht="39" x14ac:dyDescent="0.35">
      <c r="A223" s="30"/>
      <c r="B223" s="37"/>
      <c r="C223" s="1" t="s">
        <v>2</v>
      </c>
      <c r="D223" s="1" t="s">
        <v>4</v>
      </c>
      <c r="E223" s="1" t="s">
        <v>5</v>
      </c>
      <c r="F223" s="1" t="s">
        <v>6</v>
      </c>
      <c r="G223" s="1" t="s">
        <v>7</v>
      </c>
      <c r="H223" s="1" t="s">
        <v>8</v>
      </c>
      <c r="I223" s="1" t="s">
        <v>9</v>
      </c>
      <c r="J223" s="1" t="s">
        <v>3</v>
      </c>
      <c r="L223" s="38"/>
    </row>
    <row r="224" spans="1:12" x14ac:dyDescent="0.35">
      <c r="A224" s="30"/>
      <c r="B224" s="2" t="s">
        <v>21</v>
      </c>
      <c r="C224" s="42"/>
      <c r="D224" s="43"/>
      <c r="E224" s="43"/>
      <c r="F224" s="44"/>
      <c r="G224" s="43"/>
      <c r="H224" s="43"/>
      <c r="I224" s="45"/>
      <c r="J224" s="45"/>
      <c r="L224" s="38" t="str">
        <f>C218&amp;B224</f>
        <v>SAIB Nacional</v>
      </c>
    </row>
    <row r="225" spans="1:12" x14ac:dyDescent="0.35">
      <c r="A225" s="30"/>
      <c r="B225" s="2" t="s">
        <v>22</v>
      </c>
      <c r="C225" s="42"/>
      <c r="D225" s="43"/>
      <c r="E225" s="43"/>
      <c r="F225" s="44"/>
      <c r="G225" s="43"/>
      <c r="H225" s="43"/>
      <c r="I225" s="45"/>
      <c r="J225" s="45"/>
      <c r="L225" s="38" t="str">
        <f>C218&amp;B225</f>
        <v>SAIB Regional</v>
      </c>
    </row>
    <row r="226" spans="1:12" x14ac:dyDescent="0.35">
      <c r="A226" s="30"/>
      <c r="B226" s="2" t="s">
        <v>23</v>
      </c>
      <c r="C226" s="42"/>
      <c r="D226" s="43"/>
      <c r="E226" s="43"/>
      <c r="F226" s="43"/>
      <c r="G226" s="43"/>
      <c r="H226" s="43"/>
      <c r="I226" s="45"/>
      <c r="J226" s="45"/>
      <c r="L226" s="38" t="str">
        <f>C218&amp;B226</f>
        <v>SAIB Local</v>
      </c>
    </row>
    <row r="227" spans="1:12" x14ac:dyDescent="0.35">
      <c r="A227" s="30"/>
      <c r="B227" s="2" t="s">
        <v>24</v>
      </c>
      <c r="C227" s="42"/>
      <c r="D227" s="43"/>
      <c r="E227" s="43"/>
      <c r="F227" s="43"/>
      <c r="G227" s="43"/>
      <c r="H227" s="43"/>
      <c r="I227" s="45"/>
      <c r="J227" s="45"/>
      <c r="L227" s="38" t="str">
        <f>C218&amp;B227</f>
        <v>Desagregación compartida del bucle local</v>
      </c>
    </row>
    <row r="228" spans="1:12" x14ac:dyDescent="0.35">
      <c r="A228" s="30"/>
      <c r="B228" s="2" t="s">
        <v>25</v>
      </c>
      <c r="C228" s="42"/>
      <c r="D228" s="43"/>
      <c r="E228" s="43"/>
      <c r="F228" s="43"/>
      <c r="G228" s="43"/>
      <c r="H228" s="43"/>
      <c r="I228" s="45"/>
      <c r="J228" s="45"/>
      <c r="L228" s="38" t="str">
        <f>C218&amp;B228</f>
        <v>Desagregación total del bucle local</v>
      </c>
    </row>
    <row r="229" spans="1:12" x14ac:dyDescent="0.35">
      <c r="A229" s="30"/>
      <c r="B229" s="2" t="s">
        <v>26</v>
      </c>
      <c r="C229" s="42"/>
      <c r="D229" s="43"/>
      <c r="E229" s="43"/>
      <c r="F229" s="43"/>
      <c r="G229" s="43"/>
      <c r="H229" s="43"/>
      <c r="I229" s="45"/>
      <c r="J229" s="45"/>
      <c r="L229" s="38" t="str">
        <f>C218&amp;B229</f>
        <v>Desagregación virtual del bucle local</v>
      </c>
    </row>
    <row r="230" spans="1:12" x14ac:dyDescent="0.35">
      <c r="A230" s="30"/>
      <c r="C230" s="47"/>
      <c r="D230" s="47"/>
      <c r="E230" s="47"/>
      <c r="F230" s="47"/>
      <c r="G230" s="47"/>
      <c r="H230" s="47"/>
      <c r="I230" s="47"/>
      <c r="J230" s="47"/>
    </row>
    <row r="231" spans="1:12" x14ac:dyDescent="0.35">
      <c r="A231" s="30"/>
      <c r="B231" s="46"/>
    </row>
    <row r="232" spans="1:12" x14ac:dyDescent="0.35">
      <c r="A232" s="30">
        <f>A218+1</f>
        <v>17</v>
      </c>
      <c r="B232" s="32" t="s">
        <v>0</v>
      </c>
      <c r="C232" s="33"/>
      <c r="D232" s="34"/>
      <c r="E232" s="34"/>
      <c r="F232" s="34"/>
      <c r="G232" s="34"/>
      <c r="H232" s="34"/>
      <c r="I232" s="34"/>
      <c r="J232" s="34"/>
    </row>
    <row r="233" spans="1:12" x14ac:dyDescent="0.35">
      <c r="A233" s="30"/>
      <c r="B233" s="34"/>
      <c r="C233" s="34"/>
      <c r="D233" s="34"/>
      <c r="E233" s="34"/>
      <c r="F233" s="34"/>
      <c r="G233" s="34"/>
      <c r="H233" s="34"/>
      <c r="I233" s="34"/>
      <c r="J233" s="34"/>
    </row>
    <row r="234" spans="1:12" x14ac:dyDescent="0.35">
      <c r="A234" s="30"/>
      <c r="B234" s="35" t="s">
        <v>11</v>
      </c>
      <c r="C234" s="36"/>
      <c r="D234" s="36"/>
      <c r="E234" s="36"/>
      <c r="F234" s="36"/>
      <c r="G234" s="36"/>
      <c r="H234" s="36"/>
      <c r="I234" s="36"/>
      <c r="J234" s="36"/>
    </row>
    <row r="235" spans="1:12" x14ac:dyDescent="0.35">
      <c r="A235" s="30"/>
      <c r="C235" s="34"/>
      <c r="D235" s="34"/>
      <c r="E235" s="34"/>
      <c r="F235" s="34"/>
      <c r="G235" s="34"/>
      <c r="H235" s="34"/>
      <c r="I235" s="34"/>
      <c r="J235" s="34"/>
    </row>
    <row r="236" spans="1:12" x14ac:dyDescent="0.35">
      <c r="A236" s="30"/>
      <c r="B236" s="34"/>
      <c r="C236" s="34"/>
      <c r="D236" s="34"/>
      <c r="E236" s="34"/>
      <c r="F236" s="34"/>
      <c r="G236" s="34"/>
      <c r="H236" s="34"/>
      <c r="I236" s="34"/>
      <c r="J236" s="34"/>
    </row>
    <row r="237" spans="1:12" ht="39" x14ac:dyDescent="0.35">
      <c r="A237" s="30"/>
      <c r="B237" s="37"/>
      <c r="C237" s="1" t="s">
        <v>2</v>
      </c>
      <c r="D237" s="1" t="s">
        <v>4</v>
      </c>
      <c r="E237" s="1" t="s">
        <v>5</v>
      </c>
      <c r="F237" s="1" t="s">
        <v>6</v>
      </c>
      <c r="G237" s="1" t="s">
        <v>7</v>
      </c>
      <c r="H237" s="1" t="s">
        <v>8</v>
      </c>
      <c r="I237" s="1" t="s">
        <v>9</v>
      </c>
      <c r="J237" s="1" t="s">
        <v>3</v>
      </c>
      <c r="L237" s="38"/>
    </row>
    <row r="238" spans="1:12" x14ac:dyDescent="0.35">
      <c r="A238" s="30"/>
      <c r="B238" s="2" t="s">
        <v>21</v>
      </c>
      <c r="C238" s="42"/>
      <c r="D238" s="43"/>
      <c r="E238" s="43"/>
      <c r="F238" s="44"/>
      <c r="G238" s="43"/>
      <c r="H238" s="43"/>
      <c r="I238" s="45"/>
      <c r="J238" s="45"/>
      <c r="L238" s="38" t="str">
        <f>C232&amp;B238</f>
        <v>SAIB Nacional</v>
      </c>
    </row>
    <row r="239" spans="1:12" x14ac:dyDescent="0.35">
      <c r="A239" s="30"/>
      <c r="B239" s="2" t="s">
        <v>22</v>
      </c>
      <c r="C239" s="42"/>
      <c r="D239" s="43"/>
      <c r="E239" s="43"/>
      <c r="F239" s="44"/>
      <c r="G239" s="43"/>
      <c r="H239" s="43"/>
      <c r="I239" s="45"/>
      <c r="J239" s="45"/>
      <c r="L239" s="38" t="str">
        <f>C232&amp;B239</f>
        <v>SAIB Regional</v>
      </c>
    </row>
    <row r="240" spans="1:12" x14ac:dyDescent="0.35">
      <c r="A240" s="30"/>
      <c r="B240" s="2" t="s">
        <v>23</v>
      </c>
      <c r="C240" s="42"/>
      <c r="D240" s="43"/>
      <c r="E240" s="43"/>
      <c r="F240" s="43"/>
      <c r="G240" s="43"/>
      <c r="H240" s="43"/>
      <c r="I240" s="45"/>
      <c r="J240" s="45"/>
      <c r="L240" s="38" t="str">
        <f>C232&amp;B240</f>
        <v>SAIB Local</v>
      </c>
    </row>
    <row r="241" spans="1:12" x14ac:dyDescent="0.35">
      <c r="A241" s="30"/>
      <c r="B241" s="2" t="s">
        <v>24</v>
      </c>
      <c r="C241" s="42"/>
      <c r="D241" s="43"/>
      <c r="E241" s="43"/>
      <c r="F241" s="43"/>
      <c r="G241" s="43"/>
      <c r="H241" s="43"/>
      <c r="I241" s="45"/>
      <c r="J241" s="45"/>
      <c r="L241" s="38" t="str">
        <f>C232&amp;B241</f>
        <v>Desagregación compartida del bucle local</v>
      </c>
    </row>
    <row r="242" spans="1:12" x14ac:dyDescent="0.35">
      <c r="A242" s="30"/>
      <c r="B242" s="2" t="s">
        <v>25</v>
      </c>
      <c r="C242" s="42"/>
      <c r="D242" s="43"/>
      <c r="E242" s="43"/>
      <c r="F242" s="43"/>
      <c r="G242" s="43"/>
      <c r="H242" s="43"/>
      <c r="I242" s="45"/>
      <c r="J242" s="45"/>
      <c r="L242" s="38" t="str">
        <f>C232&amp;B242</f>
        <v>Desagregación total del bucle local</v>
      </c>
    </row>
    <row r="243" spans="1:12" x14ac:dyDescent="0.35">
      <c r="A243" s="30"/>
      <c r="B243" s="2" t="s">
        <v>26</v>
      </c>
      <c r="C243" s="42"/>
      <c r="D243" s="43"/>
      <c r="E243" s="43"/>
      <c r="F243" s="43"/>
      <c r="G243" s="43"/>
      <c r="H243" s="43"/>
      <c r="I243" s="45"/>
      <c r="J243" s="45"/>
      <c r="L243" s="38" t="str">
        <f>C232&amp;B243</f>
        <v>Desagregación virtual del bucle local</v>
      </c>
    </row>
    <row r="244" spans="1:12" x14ac:dyDescent="0.35">
      <c r="A244" s="30"/>
      <c r="C244" s="47"/>
      <c r="D244" s="47"/>
      <c r="E244" s="47"/>
      <c r="F244" s="47"/>
      <c r="G244" s="47"/>
      <c r="H244" s="47"/>
      <c r="I244" s="47"/>
      <c r="J244" s="47"/>
    </row>
    <row r="245" spans="1:12" x14ac:dyDescent="0.35">
      <c r="A245" s="30"/>
      <c r="B245" s="46"/>
    </row>
    <row r="246" spans="1:12" x14ac:dyDescent="0.35">
      <c r="A246" s="30">
        <f>A232+1</f>
        <v>18</v>
      </c>
      <c r="B246" s="32" t="s">
        <v>0</v>
      </c>
      <c r="C246" s="33"/>
      <c r="D246" s="34"/>
      <c r="E246" s="34"/>
      <c r="F246" s="34"/>
      <c r="G246" s="34"/>
      <c r="H246" s="34"/>
      <c r="I246" s="34"/>
      <c r="J246" s="34"/>
    </row>
    <row r="247" spans="1:12" x14ac:dyDescent="0.35">
      <c r="A247" s="30"/>
      <c r="B247" s="34"/>
      <c r="C247" s="34"/>
      <c r="D247" s="34"/>
      <c r="E247" s="34"/>
      <c r="F247" s="34"/>
      <c r="G247" s="34"/>
      <c r="H247" s="34"/>
      <c r="I247" s="34"/>
      <c r="J247" s="34"/>
    </row>
    <row r="248" spans="1:12" x14ac:dyDescent="0.35">
      <c r="A248" s="30"/>
      <c r="B248" s="35" t="s">
        <v>11</v>
      </c>
      <c r="C248" s="36"/>
      <c r="D248" s="36"/>
      <c r="E248" s="36"/>
      <c r="F248" s="36"/>
      <c r="G248" s="36"/>
      <c r="H248" s="36"/>
      <c r="I248" s="36"/>
      <c r="J248" s="36"/>
    </row>
    <row r="249" spans="1:12" x14ac:dyDescent="0.35">
      <c r="A249" s="30"/>
      <c r="C249" s="34"/>
      <c r="D249" s="34"/>
      <c r="E249" s="34"/>
      <c r="F249" s="34"/>
      <c r="G249" s="34"/>
      <c r="H249" s="34"/>
      <c r="I249" s="34"/>
      <c r="J249" s="34"/>
    </row>
    <row r="250" spans="1:12" x14ac:dyDescent="0.35">
      <c r="A250" s="30"/>
      <c r="B250" s="34"/>
      <c r="C250" s="34"/>
      <c r="D250" s="34"/>
      <c r="E250" s="34"/>
      <c r="F250" s="34"/>
      <c r="G250" s="34"/>
      <c r="H250" s="34"/>
      <c r="I250" s="34"/>
      <c r="J250" s="34"/>
    </row>
    <row r="251" spans="1:12" ht="39" x14ac:dyDescent="0.35">
      <c r="A251" s="30"/>
      <c r="B251" s="37"/>
      <c r="C251" s="1" t="s">
        <v>2</v>
      </c>
      <c r="D251" s="1" t="s">
        <v>4</v>
      </c>
      <c r="E251" s="1" t="s">
        <v>5</v>
      </c>
      <c r="F251" s="1" t="s">
        <v>6</v>
      </c>
      <c r="G251" s="1" t="s">
        <v>7</v>
      </c>
      <c r="H251" s="1" t="s">
        <v>8</v>
      </c>
      <c r="I251" s="1" t="s">
        <v>9</v>
      </c>
      <c r="J251" s="1" t="s">
        <v>3</v>
      </c>
      <c r="L251" s="38"/>
    </row>
    <row r="252" spans="1:12" x14ac:dyDescent="0.35">
      <c r="A252" s="30"/>
      <c r="B252" s="2" t="s">
        <v>21</v>
      </c>
      <c r="C252" s="42"/>
      <c r="D252" s="43"/>
      <c r="E252" s="43"/>
      <c r="F252" s="44"/>
      <c r="G252" s="43"/>
      <c r="H252" s="43"/>
      <c r="I252" s="45"/>
      <c r="J252" s="45"/>
      <c r="L252" s="38" t="str">
        <f>C246&amp;B252</f>
        <v>SAIB Nacional</v>
      </c>
    </row>
    <row r="253" spans="1:12" x14ac:dyDescent="0.35">
      <c r="A253" s="30"/>
      <c r="B253" s="2" t="s">
        <v>22</v>
      </c>
      <c r="C253" s="42"/>
      <c r="D253" s="43"/>
      <c r="E253" s="43"/>
      <c r="F253" s="44"/>
      <c r="G253" s="43"/>
      <c r="H253" s="43"/>
      <c r="I253" s="45"/>
      <c r="J253" s="45"/>
      <c r="L253" s="38" t="str">
        <f>C246&amp;B253</f>
        <v>SAIB Regional</v>
      </c>
    </row>
    <row r="254" spans="1:12" x14ac:dyDescent="0.35">
      <c r="A254" s="30"/>
      <c r="B254" s="2" t="s">
        <v>23</v>
      </c>
      <c r="C254" s="42"/>
      <c r="D254" s="43"/>
      <c r="E254" s="43"/>
      <c r="F254" s="43"/>
      <c r="G254" s="43"/>
      <c r="H254" s="43"/>
      <c r="I254" s="45"/>
      <c r="J254" s="45"/>
      <c r="L254" s="38" t="str">
        <f>C246&amp;B254</f>
        <v>SAIB Local</v>
      </c>
    </row>
    <row r="255" spans="1:12" x14ac:dyDescent="0.35">
      <c r="A255" s="30"/>
      <c r="B255" s="2" t="s">
        <v>24</v>
      </c>
      <c r="C255" s="42"/>
      <c r="D255" s="43"/>
      <c r="E255" s="43"/>
      <c r="F255" s="43"/>
      <c r="G255" s="43"/>
      <c r="H255" s="43"/>
      <c r="I255" s="45"/>
      <c r="J255" s="45"/>
      <c r="L255" s="38" t="str">
        <f>C246&amp;B255</f>
        <v>Desagregación compartida del bucle local</v>
      </c>
    </row>
    <row r="256" spans="1:12" x14ac:dyDescent="0.35">
      <c r="A256" s="30"/>
      <c r="B256" s="2" t="s">
        <v>25</v>
      </c>
      <c r="C256" s="42"/>
      <c r="D256" s="43"/>
      <c r="E256" s="43"/>
      <c r="F256" s="43"/>
      <c r="G256" s="43"/>
      <c r="H256" s="43"/>
      <c r="I256" s="45"/>
      <c r="J256" s="45"/>
      <c r="L256" s="38" t="str">
        <f>C246&amp;B256</f>
        <v>Desagregación total del bucle local</v>
      </c>
    </row>
    <row r="257" spans="1:12" x14ac:dyDescent="0.35">
      <c r="A257" s="30"/>
      <c r="B257" s="2" t="s">
        <v>26</v>
      </c>
      <c r="C257" s="42"/>
      <c r="D257" s="43"/>
      <c r="E257" s="43"/>
      <c r="F257" s="43"/>
      <c r="G257" s="43"/>
      <c r="H257" s="43"/>
      <c r="I257" s="45"/>
      <c r="J257" s="45"/>
      <c r="L257" s="38" t="str">
        <f>C246&amp;B257</f>
        <v>Desagregación virtual del bucle local</v>
      </c>
    </row>
    <row r="258" spans="1:12" x14ac:dyDescent="0.35">
      <c r="A258" s="30"/>
      <c r="C258" s="47"/>
      <c r="D258" s="47"/>
      <c r="E258" s="47"/>
      <c r="F258" s="47"/>
      <c r="G258" s="47"/>
      <c r="H258" s="47"/>
      <c r="I258" s="47"/>
      <c r="J258" s="47"/>
    </row>
    <row r="259" spans="1:12" x14ac:dyDescent="0.35">
      <c r="A259" s="30"/>
      <c r="B259" s="46"/>
    </row>
    <row r="260" spans="1:12" x14ac:dyDescent="0.35">
      <c r="A260" s="30">
        <f>A246+1</f>
        <v>19</v>
      </c>
      <c r="B260" s="32" t="s">
        <v>0</v>
      </c>
      <c r="C260" s="33"/>
      <c r="D260" s="34"/>
      <c r="E260" s="34"/>
      <c r="F260" s="34"/>
      <c r="G260" s="34"/>
      <c r="H260" s="34"/>
      <c r="I260" s="34"/>
      <c r="J260" s="34"/>
    </row>
    <row r="261" spans="1:12" x14ac:dyDescent="0.35">
      <c r="A261" s="30"/>
      <c r="B261" s="34"/>
      <c r="C261" s="34"/>
      <c r="D261" s="34"/>
      <c r="E261" s="34"/>
      <c r="F261" s="34"/>
      <c r="G261" s="34"/>
      <c r="H261" s="34"/>
      <c r="I261" s="34"/>
      <c r="J261" s="34"/>
    </row>
    <row r="262" spans="1:12" x14ac:dyDescent="0.35">
      <c r="A262" s="30"/>
      <c r="B262" s="35" t="s">
        <v>11</v>
      </c>
      <c r="C262" s="36"/>
      <c r="D262" s="36"/>
      <c r="E262" s="36"/>
      <c r="F262" s="36"/>
      <c r="G262" s="36"/>
      <c r="H262" s="36"/>
      <c r="I262" s="36"/>
      <c r="J262" s="36"/>
    </row>
    <row r="263" spans="1:12" x14ac:dyDescent="0.35">
      <c r="A263" s="30"/>
      <c r="C263" s="34"/>
      <c r="D263" s="34"/>
      <c r="E263" s="34"/>
      <c r="F263" s="34"/>
      <c r="G263" s="34"/>
      <c r="H263" s="34"/>
      <c r="I263" s="34"/>
      <c r="J263" s="34"/>
    </row>
    <row r="264" spans="1:12" x14ac:dyDescent="0.35">
      <c r="A264" s="30"/>
      <c r="B264" s="34"/>
      <c r="C264" s="34"/>
      <c r="D264" s="34"/>
      <c r="E264" s="34"/>
      <c r="F264" s="34"/>
      <c r="G264" s="34"/>
      <c r="H264" s="34"/>
      <c r="I264" s="34"/>
      <c r="J264" s="34"/>
    </row>
    <row r="265" spans="1:12" ht="39" x14ac:dyDescent="0.35">
      <c r="A265" s="30"/>
      <c r="B265" s="37"/>
      <c r="C265" s="1" t="s">
        <v>2</v>
      </c>
      <c r="D265" s="1" t="s">
        <v>4</v>
      </c>
      <c r="E265" s="1" t="s">
        <v>5</v>
      </c>
      <c r="F265" s="1" t="s">
        <v>6</v>
      </c>
      <c r="G265" s="1" t="s">
        <v>7</v>
      </c>
      <c r="H265" s="1" t="s">
        <v>8</v>
      </c>
      <c r="I265" s="1" t="s">
        <v>9</v>
      </c>
      <c r="J265" s="1" t="s">
        <v>3</v>
      </c>
      <c r="L265" s="38"/>
    </row>
    <row r="266" spans="1:12" x14ac:dyDescent="0.35">
      <c r="A266" s="30"/>
      <c r="B266" s="2" t="s">
        <v>21</v>
      </c>
      <c r="C266" s="42"/>
      <c r="D266" s="43"/>
      <c r="E266" s="43"/>
      <c r="F266" s="44"/>
      <c r="G266" s="43"/>
      <c r="H266" s="43"/>
      <c r="I266" s="45"/>
      <c r="J266" s="45"/>
      <c r="L266" s="38" t="str">
        <f>C260&amp;B266</f>
        <v>SAIB Nacional</v>
      </c>
    </row>
    <row r="267" spans="1:12" x14ac:dyDescent="0.35">
      <c r="A267" s="30"/>
      <c r="B267" s="2" t="s">
        <v>22</v>
      </c>
      <c r="C267" s="42"/>
      <c r="D267" s="43"/>
      <c r="E267" s="43"/>
      <c r="F267" s="44"/>
      <c r="G267" s="43"/>
      <c r="H267" s="43"/>
      <c r="I267" s="45"/>
      <c r="J267" s="45"/>
      <c r="L267" s="38" t="str">
        <f>C260&amp;B267</f>
        <v>SAIB Regional</v>
      </c>
    </row>
    <row r="268" spans="1:12" x14ac:dyDescent="0.35">
      <c r="A268" s="30"/>
      <c r="B268" s="2" t="s">
        <v>23</v>
      </c>
      <c r="C268" s="42"/>
      <c r="D268" s="43"/>
      <c r="E268" s="43"/>
      <c r="F268" s="43"/>
      <c r="G268" s="43"/>
      <c r="H268" s="43"/>
      <c r="I268" s="45"/>
      <c r="J268" s="45"/>
      <c r="L268" s="38" t="str">
        <f>C260&amp;B268</f>
        <v>SAIB Local</v>
      </c>
    </row>
    <row r="269" spans="1:12" x14ac:dyDescent="0.35">
      <c r="A269" s="30"/>
      <c r="B269" s="2" t="s">
        <v>24</v>
      </c>
      <c r="C269" s="42"/>
      <c r="D269" s="43"/>
      <c r="E269" s="43"/>
      <c r="F269" s="43"/>
      <c r="G269" s="43"/>
      <c r="H269" s="43"/>
      <c r="I269" s="45"/>
      <c r="J269" s="45"/>
      <c r="L269" s="38" t="str">
        <f>C260&amp;B269</f>
        <v>Desagregación compartida del bucle local</v>
      </c>
    </row>
    <row r="270" spans="1:12" x14ac:dyDescent="0.35">
      <c r="A270" s="30"/>
      <c r="B270" s="2" t="s">
        <v>25</v>
      </c>
      <c r="C270" s="42"/>
      <c r="D270" s="43"/>
      <c r="E270" s="43"/>
      <c r="F270" s="43"/>
      <c r="G270" s="43"/>
      <c r="H270" s="43"/>
      <c r="I270" s="45"/>
      <c r="J270" s="45"/>
      <c r="L270" s="38" t="str">
        <f>C260&amp;B270</f>
        <v>Desagregación total del bucle local</v>
      </c>
    </row>
    <row r="271" spans="1:12" x14ac:dyDescent="0.35">
      <c r="A271" s="30"/>
      <c r="B271" s="2" t="s">
        <v>26</v>
      </c>
      <c r="C271" s="42"/>
      <c r="D271" s="43"/>
      <c r="E271" s="43"/>
      <c r="F271" s="43"/>
      <c r="G271" s="43"/>
      <c r="H271" s="43"/>
      <c r="I271" s="45"/>
      <c r="J271" s="45"/>
      <c r="L271" s="38" t="str">
        <f>C260&amp;B271</f>
        <v>Desagregación virtual del bucle local</v>
      </c>
    </row>
    <row r="272" spans="1:12" x14ac:dyDescent="0.35">
      <c r="A272" s="30"/>
      <c r="C272" s="47"/>
      <c r="D272" s="47"/>
      <c r="E272" s="47"/>
      <c r="F272" s="47"/>
      <c r="G272" s="47"/>
      <c r="H272" s="47"/>
      <c r="I272" s="47"/>
      <c r="J272" s="47"/>
    </row>
    <row r="273" spans="1:12" x14ac:dyDescent="0.35">
      <c r="A273" s="30"/>
      <c r="B273" s="46"/>
    </row>
    <row r="274" spans="1:12" x14ac:dyDescent="0.35">
      <c r="A274" s="30">
        <f>A260+1</f>
        <v>20</v>
      </c>
      <c r="B274" s="32" t="s">
        <v>0</v>
      </c>
      <c r="C274" s="33"/>
      <c r="D274" s="34"/>
      <c r="E274" s="34"/>
      <c r="F274" s="34"/>
      <c r="G274" s="34"/>
      <c r="H274" s="34"/>
      <c r="I274" s="34"/>
      <c r="J274" s="34"/>
    </row>
    <row r="275" spans="1:12" x14ac:dyDescent="0.35">
      <c r="A275" s="30"/>
      <c r="B275" s="34"/>
      <c r="C275" s="34"/>
      <c r="D275" s="34"/>
      <c r="E275" s="34"/>
      <c r="F275" s="34"/>
      <c r="G275" s="34"/>
      <c r="H275" s="34"/>
      <c r="I275" s="34"/>
      <c r="J275" s="34"/>
    </row>
    <row r="276" spans="1:12" x14ac:dyDescent="0.35">
      <c r="A276" s="30"/>
      <c r="B276" s="35" t="s">
        <v>11</v>
      </c>
      <c r="C276" s="36"/>
      <c r="D276" s="36"/>
      <c r="E276" s="36"/>
      <c r="F276" s="36"/>
      <c r="G276" s="36"/>
      <c r="H276" s="36"/>
      <c r="I276" s="36"/>
      <c r="J276" s="36"/>
    </row>
    <row r="277" spans="1:12" x14ac:dyDescent="0.35">
      <c r="A277" s="30"/>
      <c r="C277" s="34"/>
      <c r="D277" s="34"/>
      <c r="E277" s="34"/>
      <c r="F277" s="34"/>
      <c r="G277" s="34"/>
      <c r="H277" s="34"/>
      <c r="I277" s="34"/>
      <c r="J277" s="34"/>
    </row>
    <row r="278" spans="1:12" x14ac:dyDescent="0.35">
      <c r="A278" s="30"/>
      <c r="B278" s="34"/>
      <c r="C278" s="34"/>
      <c r="D278" s="34"/>
      <c r="E278" s="34"/>
      <c r="F278" s="34"/>
      <c r="G278" s="34"/>
      <c r="H278" s="34"/>
      <c r="I278" s="34"/>
      <c r="J278" s="34"/>
    </row>
    <row r="279" spans="1:12" ht="39" x14ac:dyDescent="0.35">
      <c r="A279" s="30"/>
      <c r="B279" s="37"/>
      <c r="C279" s="1" t="s">
        <v>2</v>
      </c>
      <c r="D279" s="1" t="s">
        <v>4</v>
      </c>
      <c r="E279" s="1" t="s">
        <v>5</v>
      </c>
      <c r="F279" s="1" t="s">
        <v>6</v>
      </c>
      <c r="G279" s="1" t="s">
        <v>7</v>
      </c>
      <c r="H279" s="1" t="s">
        <v>8</v>
      </c>
      <c r="I279" s="1" t="s">
        <v>9</v>
      </c>
      <c r="J279" s="1" t="s">
        <v>3</v>
      </c>
      <c r="L279" s="38"/>
    </row>
    <row r="280" spans="1:12" x14ac:dyDescent="0.35">
      <c r="A280" s="30"/>
      <c r="B280" s="2" t="s">
        <v>21</v>
      </c>
      <c r="C280" s="42"/>
      <c r="D280" s="43"/>
      <c r="E280" s="43"/>
      <c r="F280" s="44"/>
      <c r="G280" s="43"/>
      <c r="H280" s="43"/>
      <c r="I280" s="45"/>
      <c r="J280" s="45"/>
      <c r="L280" s="38" t="str">
        <f>C274&amp;B280</f>
        <v>SAIB Nacional</v>
      </c>
    </row>
    <row r="281" spans="1:12" x14ac:dyDescent="0.35">
      <c r="A281" s="30"/>
      <c r="B281" s="2" t="s">
        <v>22</v>
      </c>
      <c r="C281" s="42"/>
      <c r="D281" s="43"/>
      <c r="E281" s="43"/>
      <c r="F281" s="44"/>
      <c r="G281" s="43"/>
      <c r="H281" s="43"/>
      <c r="I281" s="45"/>
      <c r="J281" s="45"/>
      <c r="L281" s="38" t="str">
        <f>C274&amp;B281</f>
        <v>SAIB Regional</v>
      </c>
    </row>
    <row r="282" spans="1:12" x14ac:dyDescent="0.35">
      <c r="A282" s="30"/>
      <c r="B282" s="2" t="s">
        <v>23</v>
      </c>
      <c r="C282" s="42"/>
      <c r="D282" s="43"/>
      <c r="E282" s="43"/>
      <c r="F282" s="43"/>
      <c r="G282" s="43"/>
      <c r="H282" s="43"/>
      <c r="I282" s="45"/>
      <c r="J282" s="45"/>
      <c r="L282" s="38" t="str">
        <f>C274&amp;B282</f>
        <v>SAIB Local</v>
      </c>
    </row>
    <row r="283" spans="1:12" x14ac:dyDescent="0.35">
      <c r="A283" s="30"/>
      <c r="B283" s="2" t="s">
        <v>24</v>
      </c>
      <c r="C283" s="42"/>
      <c r="D283" s="43"/>
      <c r="E283" s="43"/>
      <c r="F283" s="43"/>
      <c r="G283" s="43"/>
      <c r="H283" s="43"/>
      <c r="I283" s="45"/>
      <c r="J283" s="45"/>
      <c r="L283" s="38" t="str">
        <f>C274&amp;B283</f>
        <v>Desagregación compartida del bucle local</v>
      </c>
    </row>
    <row r="284" spans="1:12" x14ac:dyDescent="0.35">
      <c r="A284" s="30"/>
      <c r="B284" s="2" t="s">
        <v>25</v>
      </c>
      <c r="C284" s="42"/>
      <c r="D284" s="43"/>
      <c r="E284" s="43"/>
      <c r="F284" s="43"/>
      <c r="G284" s="43"/>
      <c r="H284" s="43"/>
      <c r="I284" s="45"/>
      <c r="J284" s="45"/>
      <c r="L284" s="38" t="str">
        <f>C274&amp;B284</f>
        <v>Desagregación total del bucle local</v>
      </c>
    </row>
    <row r="285" spans="1:12" x14ac:dyDescent="0.35">
      <c r="A285" s="30"/>
      <c r="B285" s="2" t="s">
        <v>26</v>
      </c>
      <c r="C285" s="42"/>
      <c r="D285" s="43"/>
      <c r="E285" s="43"/>
      <c r="F285" s="43"/>
      <c r="G285" s="43"/>
      <c r="H285" s="43"/>
      <c r="I285" s="45"/>
      <c r="J285" s="45"/>
      <c r="L285" s="38" t="str">
        <f>C274&amp;B285</f>
        <v>Desagregación virtual del bucle local</v>
      </c>
    </row>
    <row r="286" spans="1:12" x14ac:dyDescent="0.35">
      <c r="A286" s="30"/>
      <c r="C286" s="47"/>
      <c r="D286" s="47"/>
      <c r="E286" s="47"/>
      <c r="F286" s="47"/>
      <c r="G286" s="47"/>
      <c r="H286" s="47"/>
      <c r="I286" s="47"/>
      <c r="J286" s="47"/>
    </row>
    <row r="287" spans="1:12" x14ac:dyDescent="0.35">
      <c r="A287" s="30"/>
      <c r="B287" s="46"/>
    </row>
    <row r="288" spans="1:12" x14ac:dyDescent="0.35">
      <c r="A288" s="30">
        <f>A274+1</f>
        <v>21</v>
      </c>
      <c r="B288" s="32" t="s">
        <v>0</v>
      </c>
      <c r="C288" s="33"/>
      <c r="D288" s="34"/>
      <c r="E288" s="34"/>
      <c r="F288" s="34"/>
      <c r="G288" s="34"/>
      <c r="H288" s="34"/>
      <c r="I288" s="34"/>
      <c r="J288" s="34"/>
    </row>
    <row r="289" spans="1:12" x14ac:dyDescent="0.35">
      <c r="A289" s="30"/>
      <c r="B289" s="34"/>
      <c r="C289" s="34"/>
      <c r="D289" s="34"/>
      <c r="E289" s="34"/>
      <c r="F289" s="34"/>
      <c r="G289" s="34"/>
      <c r="H289" s="34"/>
      <c r="I289" s="34"/>
      <c r="J289" s="34"/>
    </row>
    <row r="290" spans="1:12" x14ac:dyDescent="0.35">
      <c r="A290" s="30"/>
      <c r="B290" s="35" t="s">
        <v>11</v>
      </c>
      <c r="C290" s="36"/>
      <c r="D290" s="36"/>
      <c r="E290" s="36"/>
      <c r="F290" s="36"/>
      <c r="G290" s="36"/>
      <c r="H290" s="36"/>
      <c r="I290" s="36"/>
      <c r="J290" s="36"/>
    </row>
    <row r="291" spans="1:12" x14ac:dyDescent="0.35">
      <c r="A291" s="30"/>
      <c r="C291" s="34"/>
      <c r="D291" s="34"/>
      <c r="E291" s="34"/>
      <c r="F291" s="34"/>
      <c r="G291" s="34"/>
      <c r="H291" s="34"/>
      <c r="I291" s="34"/>
      <c r="J291" s="34"/>
    </row>
    <row r="292" spans="1:12" x14ac:dyDescent="0.35">
      <c r="A292" s="30"/>
      <c r="B292" s="34"/>
      <c r="C292" s="34"/>
      <c r="D292" s="34"/>
      <c r="E292" s="34"/>
      <c r="F292" s="34"/>
      <c r="G292" s="34"/>
      <c r="H292" s="34"/>
      <c r="I292" s="34"/>
      <c r="J292" s="34"/>
    </row>
    <row r="293" spans="1:12" ht="39" x14ac:dyDescent="0.35">
      <c r="A293" s="30"/>
      <c r="B293" s="37"/>
      <c r="C293" s="1" t="s">
        <v>2</v>
      </c>
      <c r="D293" s="1" t="s">
        <v>4</v>
      </c>
      <c r="E293" s="1" t="s">
        <v>5</v>
      </c>
      <c r="F293" s="1" t="s">
        <v>6</v>
      </c>
      <c r="G293" s="1" t="s">
        <v>7</v>
      </c>
      <c r="H293" s="1" t="s">
        <v>8</v>
      </c>
      <c r="I293" s="1" t="s">
        <v>9</v>
      </c>
      <c r="J293" s="1" t="s">
        <v>3</v>
      </c>
      <c r="L293" s="38"/>
    </row>
    <row r="294" spans="1:12" x14ac:dyDescent="0.35">
      <c r="A294" s="30"/>
      <c r="B294" s="2" t="s">
        <v>21</v>
      </c>
      <c r="C294" s="42"/>
      <c r="D294" s="43"/>
      <c r="E294" s="43"/>
      <c r="F294" s="44"/>
      <c r="G294" s="43"/>
      <c r="H294" s="43"/>
      <c r="I294" s="45"/>
      <c r="J294" s="45"/>
      <c r="L294" s="38" t="str">
        <f>C288&amp;B294</f>
        <v>SAIB Nacional</v>
      </c>
    </row>
    <row r="295" spans="1:12" x14ac:dyDescent="0.35">
      <c r="A295" s="30"/>
      <c r="B295" s="2" t="s">
        <v>22</v>
      </c>
      <c r="C295" s="42"/>
      <c r="D295" s="43"/>
      <c r="E295" s="43"/>
      <c r="F295" s="44"/>
      <c r="G295" s="43"/>
      <c r="H295" s="43"/>
      <c r="I295" s="45"/>
      <c r="J295" s="45"/>
      <c r="L295" s="38" t="str">
        <f>C288&amp;B295</f>
        <v>SAIB Regional</v>
      </c>
    </row>
    <row r="296" spans="1:12" x14ac:dyDescent="0.35">
      <c r="A296" s="30"/>
      <c r="B296" s="2" t="s">
        <v>23</v>
      </c>
      <c r="C296" s="42"/>
      <c r="D296" s="43"/>
      <c r="E296" s="43"/>
      <c r="F296" s="43"/>
      <c r="G296" s="43"/>
      <c r="H296" s="43"/>
      <c r="I296" s="45"/>
      <c r="J296" s="45"/>
      <c r="L296" s="38" t="str">
        <f>C288&amp;B296</f>
        <v>SAIB Local</v>
      </c>
    </row>
    <row r="297" spans="1:12" x14ac:dyDescent="0.35">
      <c r="A297" s="30"/>
      <c r="B297" s="2" t="s">
        <v>24</v>
      </c>
      <c r="C297" s="42"/>
      <c r="D297" s="43"/>
      <c r="E297" s="43"/>
      <c r="F297" s="43"/>
      <c r="G297" s="43"/>
      <c r="H297" s="43"/>
      <c r="I297" s="45"/>
      <c r="J297" s="45"/>
      <c r="L297" s="38" t="str">
        <f>C288&amp;B297</f>
        <v>Desagregación compartida del bucle local</v>
      </c>
    </row>
    <row r="298" spans="1:12" x14ac:dyDescent="0.35">
      <c r="A298" s="30"/>
      <c r="B298" s="2" t="s">
        <v>25</v>
      </c>
      <c r="C298" s="42"/>
      <c r="D298" s="43"/>
      <c r="E298" s="43"/>
      <c r="F298" s="43"/>
      <c r="G298" s="43"/>
      <c r="H298" s="43"/>
      <c r="I298" s="45"/>
      <c r="J298" s="45"/>
      <c r="L298" s="38" t="str">
        <f>C288&amp;B298</f>
        <v>Desagregación total del bucle local</v>
      </c>
    </row>
    <row r="299" spans="1:12" x14ac:dyDescent="0.35">
      <c r="A299" s="30"/>
      <c r="B299" s="2" t="s">
        <v>26</v>
      </c>
      <c r="C299" s="42"/>
      <c r="D299" s="43"/>
      <c r="E299" s="43"/>
      <c r="F299" s="43"/>
      <c r="G299" s="43"/>
      <c r="H299" s="43"/>
      <c r="I299" s="45"/>
      <c r="J299" s="45"/>
      <c r="L299" s="38" t="str">
        <f>C288&amp;B299</f>
        <v>Desagregación virtual del bucle local</v>
      </c>
    </row>
    <row r="300" spans="1:12" x14ac:dyDescent="0.35">
      <c r="A300" s="30"/>
      <c r="C300" s="47"/>
      <c r="D300" s="47"/>
      <c r="E300" s="47"/>
      <c r="F300" s="47"/>
      <c r="G300" s="47"/>
      <c r="H300" s="47"/>
      <c r="I300" s="47"/>
      <c r="J300" s="47"/>
    </row>
    <row r="301" spans="1:12" x14ac:dyDescent="0.35">
      <c r="A301" s="30"/>
      <c r="B301" s="46"/>
    </row>
    <row r="302" spans="1:12" x14ac:dyDescent="0.35">
      <c r="A302" s="30">
        <f>A288+1</f>
        <v>22</v>
      </c>
      <c r="B302" s="32" t="s">
        <v>0</v>
      </c>
      <c r="C302" s="33"/>
      <c r="D302" s="34"/>
      <c r="E302" s="34"/>
      <c r="F302" s="34"/>
      <c r="G302" s="34"/>
      <c r="H302" s="34"/>
      <c r="I302" s="34"/>
      <c r="J302" s="34"/>
    </row>
    <row r="303" spans="1:12" x14ac:dyDescent="0.35">
      <c r="A303" s="30"/>
      <c r="B303" s="34"/>
      <c r="C303" s="34"/>
      <c r="D303" s="34"/>
      <c r="E303" s="34"/>
      <c r="F303" s="34"/>
      <c r="G303" s="34"/>
      <c r="H303" s="34"/>
      <c r="I303" s="34"/>
      <c r="J303" s="34"/>
    </row>
    <row r="304" spans="1:12" x14ac:dyDescent="0.35">
      <c r="A304" s="30"/>
      <c r="B304" s="35" t="s">
        <v>11</v>
      </c>
      <c r="C304" s="36"/>
      <c r="D304" s="36"/>
      <c r="E304" s="36"/>
      <c r="F304" s="36"/>
      <c r="G304" s="36"/>
      <c r="H304" s="36"/>
      <c r="I304" s="36"/>
      <c r="J304" s="36"/>
    </row>
    <row r="305" spans="1:12" x14ac:dyDescent="0.35">
      <c r="A305" s="30"/>
      <c r="C305" s="34"/>
      <c r="D305" s="34"/>
      <c r="E305" s="34"/>
      <c r="F305" s="34"/>
      <c r="G305" s="34"/>
      <c r="H305" s="34"/>
      <c r="I305" s="34"/>
      <c r="J305" s="34"/>
    </row>
    <row r="306" spans="1:12" x14ac:dyDescent="0.35">
      <c r="A306" s="30"/>
      <c r="B306" s="34"/>
      <c r="C306" s="34"/>
      <c r="D306" s="34"/>
      <c r="E306" s="34"/>
      <c r="F306" s="34"/>
      <c r="G306" s="34"/>
      <c r="H306" s="34"/>
      <c r="I306" s="34"/>
      <c r="J306" s="34"/>
    </row>
    <row r="307" spans="1:12" ht="39" x14ac:dyDescent="0.35">
      <c r="A307" s="30"/>
      <c r="B307" s="37"/>
      <c r="C307" s="1" t="s">
        <v>2</v>
      </c>
      <c r="D307" s="1" t="s">
        <v>4</v>
      </c>
      <c r="E307" s="1" t="s">
        <v>5</v>
      </c>
      <c r="F307" s="1" t="s">
        <v>6</v>
      </c>
      <c r="G307" s="1" t="s">
        <v>7</v>
      </c>
      <c r="H307" s="1" t="s">
        <v>8</v>
      </c>
      <c r="I307" s="1" t="s">
        <v>9</v>
      </c>
      <c r="J307" s="1" t="s">
        <v>3</v>
      </c>
      <c r="L307" s="38"/>
    </row>
    <row r="308" spans="1:12" x14ac:dyDescent="0.35">
      <c r="A308" s="30"/>
      <c r="B308" s="2" t="s">
        <v>21</v>
      </c>
      <c r="C308" s="42"/>
      <c r="D308" s="43"/>
      <c r="E308" s="43"/>
      <c r="F308" s="44"/>
      <c r="G308" s="43"/>
      <c r="H308" s="43"/>
      <c r="I308" s="45"/>
      <c r="J308" s="45"/>
      <c r="L308" s="38" t="str">
        <f>C302&amp;B308</f>
        <v>SAIB Nacional</v>
      </c>
    </row>
    <row r="309" spans="1:12" x14ac:dyDescent="0.35">
      <c r="A309" s="30"/>
      <c r="B309" s="2" t="s">
        <v>22</v>
      </c>
      <c r="C309" s="42"/>
      <c r="D309" s="43"/>
      <c r="E309" s="43"/>
      <c r="F309" s="44"/>
      <c r="G309" s="43"/>
      <c r="H309" s="43"/>
      <c r="I309" s="45"/>
      <c r="J309" s="45"/>
      <c r="L309" s="38" t="str">
        <f>C302&amp;B309</f>
        <v>SAIB Regional</v>
      </c>
    </row>
    <row r="310" spans="1:12" x14ac:dyDescent="0.35">
      <c r="A310" s="30"/>
      <c r="B310" s="2" t="s">
        <v>23</v>
      </c>
      <c r="C310" s="42"/>
      <c r="D310" s="43"/>
      <c r="E310" s="43"/>
      <c r="F310" s="43"/>
      <c r="G310" s="43"/>
      <c r="H310" s="43"/>
      <c r="I310" s="45"/>
      <c r="J310" s="45"/>
      <c r="L310" s="38" t="str">
        <f>C302&amp;B310</f>
        <v>SAIB Local</v>
      </c>
    </row>
    <row r="311" spans="1:12" x14ac:dyDescent="0.35">
      <c r="A311" s="30"/>
      <c r="B311" s="2" t="s">
        <v>24</v>
      </c>
      <c r="C311" s="42"/>
      <c r="D311" s="43"/>
      <c r="E311" s="43"/>
      <c r="F311" s="43"/>
      <c r="G311" s="43"/>
      <c r="H311" s="43"/>
      <c r="I311" s="45"/>
      <c r="J311" s="45"/>
      <c r="L311" s="38" t="str">
        <f>C302&amp;B311</f>
        <v>Desagregación compartida del bucle local</v>
      </c>
    </row>
    <row r="312" spans="1:12" x14ac:dyDescent="0.35">
      <c r="A312" s="30"/>
      <c r="B312" s="2" t="s">
        <v>25</v>
      </c>
      <c r="C312" s="42"/>
      <c r="D312" s="43"/>
      <c r="E312" s="43"/>
      <c r="F312" s="43"/>
      <c r="G312" s="43"/>
      <c r="H312" s="43"/>
      <c r="I312" s="45"/>
      <c r="J312" s="45"/>
      <c r="L312" s="38" t="str">
        <f>C302&amp;B312</f>
        <v>Desagregación total del bucle local</v>
      </c>
    </row>
    <row r="313" spans="1:12" x14ac:dyDescent="0.35">
      <c r="A313" s="30"/>
      <c r="B313" s="2" t="s">
        <v>26</v>
      </c>
      <c r="C313" s="42"/>
      <c r="D313" s="43"/>
      <c r="E313" s="43"/>
      <c r="F313" s="43"/>
      <c r="G313" s="43"/>
      <c r="H313" s="43"/>
      <c r="I313" s="45"/>
      <c r="J313" s="45"/>
      <c r="L313" s="38" t="str">
        <f>C302&amp;B313</f>
        <v>Desagregación virtual del bucle local</v>
      </c>
    </row>
    <row r="314" spans="1:12" x14ac:dyDescent="0.35">
      <c r="A314" s="30"/>
      <c r="C314" s="47"/>
      <c r="D314" s="47"/>
      <c r="E314" s="47"/>
      <c r="F314" s="47"/>
      <c r="G314" s="47"/>
      <c r="H314" s="47"/>
      <c r="I314" s="47"/>
      <c r="J314" s="47"/>
    </row>
    <row r="315" spans="1:12" x14ac:dyDescent="0.35">
      <c r="A315" s="30"/>
      <c r="B315" s="46"/>
    </row>
    <row r="316" spans="1:12" x14ac:dyDescent="0.35">
      <c r="A316" s="30">
        <f>A302+1</f>
        <v>23</v>
      </c>
      <c r="B316" s="32" t="s">
        <v>0</v>
      </c>
      <c r="C316" s="33"/>
      <c r="D316" s="34"/>
      <c r="E316" s="34"/>
      <c r="F316" s="34"/>
      <c r="G316" s="34"/>
      <c r="H316" s="34"/>
      <c r="I316" s="34"/>
      <c r="J316" s="34"/>
    </row>
    <row r="317" spans="1:12" x14ac:dyDescent="0.35">
      <c r="A317" s="30"/>
      <c r="B317" s="34"/>
      <c r="C317" s="34"/>
      <c r="D317" s="34"/>
      <c r="E317" s="34"/>
      <c r="F317" s="34"/>
      <c r="G317" s="34"/>
      <c r="H317" s="34"/>
      <c r="I317" s="34"/>
      <c r="J317" s="34"/>
    </row>
    <row r="318" spans="1:12" x14ac:dyDescent="0.35">
      <c r="A318" s="30"/>
      <c r="B318" s="35" t="s">
        <v>11</v>
      </c>
      <c r="C318" s="36"/>
      <c r="D318" s="36"/>
      <c r="E318" s="36"/>
      <c r="F318" s="36"/>
      <c r="G318" s="36"/>
      <c r="H318" s="36"/>
      <c r="I318" s="36"/>
      <c r="J318" s="36"/>
    </row>
    <row r="319" spans="1:12" x14ac:dyDescent="0.35">
      <c r="A319" s="30"/>
      <c r="C319" s="34"/>
      <c r="D319" s="34"/>
      <c r="E319" s="34"/>
      <c r="F319" s="34"/>
      <c r="G319" s="34"/>
      <c r="H319" s="34"/>
      <c r="I319" s="34"/>
      <c r="J319" s="34"/>
    </row>
    <row r="320" spans="1:12" x14ac:dyDescent="0.35">
      <c r="A320" s="30"/>
      <c r="B320" s="34"/>
      <c r="C320" s="34"/>
      <c r="D320" s="34"/>
      <c r="E320" s="34"/>
      <c r="F320" s="34"/>
      <c r="G320" s="34"/>
      <c r="H320" s="34"/>
      <c r="I320" s="34"/>
      <c r="J320" s="34"/>
    </row>
    <row r="321" spans="1:12" ht="39" x14ac:dyDescent="0.35">
      <c r="A321" s="30"/>
      <c r="B321" s="37"/>
      <c r="C321" s="1" t="s">
        <v>2</v>
      </c>
      <c r="D321" s="1" t="s">
        <v>4</v>
      </c>
      <c r="E321" s="1" t="s">
        <v>5</v>
      </c>
      <c r="F321" s="1" t="s">
        <v>6</v>
      </c>
      <c r="G321" s="1" t="s">
        <v>7</v>
      </c>
      <c r="H321" s="1" t="s">
        <v>8</v>
      </c>
      <c r="I321" s="1" t="s">
        <v>9</v>
      </c>
      <c r="J321" s="1" t="s">
        <v>3</v>
      </c>
      <c r="L321" s="38"/>
    </row>
    <row r="322" spans="1:12" x14ac:dyDescent="0.35">
      <c r="A322" s="30"/>
      <c r="B322" s="2" t="s">
        <v>21</v>
      </c>
      <c r="C322" s="42"/>
      <c r="D322" s="43"/>
      <c r="E322" s="43"/>
      <c r="F322" s="44"/>
      <c r="G322" s="43"/>
      <c r="H322" s="43"/>
      <c r="I322" s="45"/>
      <c r="J322" s="45"/>
      <c r="L322" s="38" t="str">
        <f>C316&amp;B322</f>
        <v>SAIB Nacional</v>
      </c>
    </row>
    <row r="323" spans="1:12" x14ac:dyDescent="0.35">
      <c r="A323" s="30"/>
      <c r="B323" s="2" t="s">
        <v>22</v>
      </c>
      <c r="C323" s="42"/>
      <c r="D323" s="43"/>
      <c r="E323" s="43"/>
      <c r="F323" s="44"/>
      <c r="G323" s="43"/>
      <c r="H323" s="43"/>
      <c r="I323" s="45"/>
      <c r="J323" s="45"/>
      <c r="L323" s="38" t="str">
        <f>C316&amp;B323</f>
        <v>SAIB Regional</v>
      </c>
    </row>
    <row r="324" spans="1:12" x14ac:dyDescent="0.35">
      <c r="A324" s="30"/>
      <c r="B324" s="2" t="s">
        <v>23</v>
      </c>
      <c r="C324" s="42"/>
      <c r="D324" s="43"/>
      <c r="E324" s="43"/>
      <c r="F324" s="43"/>
      <c r="G324" s="43"/>
      <c r="H324" s="43"/>
      <c r="I324" s="45"/>
      <c r="J324" s="45"/>
      <c r="L324" s="38" t="str">
        <f>C316&amp;B324</f>
        <v>SAIB Local</v>
      </c>
    </row>
    <row r="325" spans="1:12" x14ac:dyDescent="0.35">
      <c r="A325" s="30"/>
      <c r="B325" s="2" t="s">
        <v>24</v>
      </c>
      <c r="C325" s="42"/>
      <c r="D325" s="43"/>
      <c r="E325" s="43"/>
      <c r="F325" s="43"/>
      <c r="G325" s="43"/>
      <c r="H325" s="43"/>
      <c r="I325" s="45"/>
      <c r="J325" s="45"/>
      <c r="L325" s="38" t="str">
        <f>C316&amp;B325</f>
        <v>Desagregación compartida del bucle local</v>
      </c>
    </row>
    <row r="326" spans="1:12" x14ac:dyDescent="0.35">
      <c r="A326" s="30"/>
      <c r="B326" s="2" t="s">
        <v>25</v>
      </c>
      <c r="C326" s="42"/>
      <c r="D326" s="43"/>
      <c r="E326" s="43"/>
      <c r="F326" s="43"/>
      <c r="G326" s="43"/>
      <c r="H326" s="43"/>
      <c r="I326" s="45"/>
      <c r="J326" s="45"/>
      <c r="L326" s="38" t="str">
        <f>C316&amp;B326</f>
        <v>Desagregación total del bucle local</v>
      </c>
    </row>
    <row r="327" spans="1:12" x14ac:dyDescent="0.35">
      <c r="A327" s="30"/>
      <c r="B327" s="2" t="s">
        <v>26</v>
      </c>
      <c r="C327" s="42"/>
      <c r="D327" s="43"/>
      <c r="E327" s="43"/>
      <c r="F327" s="43"/>
      <c r="G327" s="43"/>
      <c r="H327" s="43"/>
      <c r="I327" s="45"/>
      <c r="J327" s="45"/>
      <c r="L327" s="38" t="str">
        <f>C316&amp;B327</f>
        <v>Desagregación virtual del bucle local</v>
      </c>
    </row>
    <row r="328" spans="1:12" x14ac:dyDescent="0.35">
      <c r="A328" s="30"/>
      <c r="C328" s="47"/>
      <c r="D328" s="47"/>
      <c r="E328" s="47"/>
      <c r="F328" s="47"/>
      <c r="G328" s="47"/>
      <c r="H328" s="47"/>
      <c r="I328" s="47"/>
      <c r="J328" s="47"/>
    </row>
    <row r="329" spans="1:12" x14ac:dyDescent="0.35">
      <c r="A329" s="30"/>
      <c r="B329" s="46"/>
    </row>
    <row r="330" spans="1:12" x14ac:dyDescent="0.35">
      <c r="A330" s="30">
        <f>A316+1</f>
        <v>24</v>
      </c>
      <c r="B330" s="32" t="s">
        <v>0</v>
      </c>
      <c r="C330" s="33"/>
      <c r="D330" s="34"/>
      <c r="E330" s="34"/>
      <c r="F330" s="34"/>
      <c r="G330" s="34"/>
      <c r="H330" s="34"/>
      <c r="I330" s="34"/>
      <c r="J330" s="34"/>
    </row>
    <row r="331" spans="1:12" x14ac:dyDescent="0.35">
      <c r="A331" s="30"/>
      <c r="B331" s="34"/>
      <c r="C331" s="34"/>
      <c r="D331" s="34"/>
      <c r="E331" s="34"/>
      <c r="F331" s="34"/>
      <c r="G331" s="34"/>
      <c r="H331" s="34"/>
      <c r="I331" s="34"/>
      <c r="J331" s="34"/>
    </row>
    <row r="332" spans="1:12" x14ac:dyDescent="0.35">
      <c r="A332" s="30"/>
      <c r="B332" s="35" t="s">
        <v>11</v>
      </c>
      <c r="C332" s="36"/>
      <c r="D332" s="36"/>
      <c r="E332" s="36"/>
      <c r="F332" s="36"/>
      <c r="G332" s="36"/>
      <c r="H332" s="36"/>
      <c r="I332" s="36"/>
      <c r="J332" s="36"/>
    </row>
    <row r="333" spans="1:12" x14ac:dyDescent="0.35">
      <c r="A333" s="30"/>
      <c r="C333" s="34"/>
      <c r="D333" s="34"/>
      <c r="E333" s="34"/>
      <c r="F333" s="34"/>
      <c r="G333" s="34"/>
      <c r="H333" s="34"/>
      <c r="I333" s="34"/>
      <c r="J333" s="34"/>
    </row>
    <row r="334" spans="1:12" x14ac:dyDescent="0.35">
      <c r="A334" s="30"/>
      <c r="B334" s="34"/>
      <c r="C334" s="34"/>
      <c r="D334" s="34"/>
      <c r="E334" s="34"/>
      <c r="F334" s="34"/>
      <c r="G334" s="34"/>
      <c r="H334" s="34"/>
      <c r="I334" s="34"/>
      <c r="J334" s="34"/>
    </row>
    <row r="335" spans="1:12" ht="39" x14ac:dyDescent="0.35">
      <c r="A335" s="30"/>
      <c r="B335" s="37"/>
      <c r="C335" s="1" t="s">
        <v>2</v>
      </c>
      <c r="D335" s="1" t="s">
        <v>4</v>
      </c>
      <c r="E335" s="1" t="s">
        <v>5</v>
      </c>
      <c r="F335" s="1" t="s">
        <v>6</v>
      </c>
      <c r="G335" s="1" t="s">
        <v>7</v>
      </c>
      <c r="H335" s="1" t="s">
        <v>8</v>
      </c>
      <c r="I335" s="1" t="s">
        <v>9</v>
      </c>
      <c r="J335" s="1" t="s">
        <v>3</v>
      </c>
      <c r="L335" s="38"/>
    </row>
    <row r="336" spans="1:12" x14ac:dyDescent="0.35">
      <c r="A336" s="30"/>
      <c r="B336" s="2" t="s">
        <v>21</v>
      </c>
      <c r="C336" s="42"/>
      <c r="D336" s="43"/>
      <c r="E336" s="43"/>
      <c r="F336" s="44"/>
      <c r="G336" s="43"/>
      <c r="H336" s="43"/>
      <c r="I336" s="45"/>
      <c r="J336" s="45"/>
      <c r="L336" s="38" t="str">
        <f>C330&amp;B336</f>
        <v>SAIB Nacional</v>
      </c>
    </row>
    <row r="337" spans="1:12" x14ac:dyDescent="0.35">
      <c r="A337" s="30"/>
      <c r="B337" s="2" t="s">
        <v>22</v>
      </c>
      <c r="C337" s="42"/>
      <c r="D337" s="43"/>
      <c r="E337" s="43"/>
      <c r="F337" s="44"/>
      <c r="G337" s="43"/>
      <c r="H337" s="43"/>
      <c r="I337" s="45"/>
      <c r="J337" s="45"/>
      <c r="L337" s="38" t="str">
        <f>C330&amp;B337</f>
        <v>SAIB Regional</v>
      </c>
    </row>
    <row r="338" spans="1:12" x14ac:dyDescent="0.35">
      <c r="A338" s="30"/>
      <c r="B338" s="2" t="s">
        <v>23</v>
      </c>
      <c r="C338" s="42"/>
      <c r="D338" s="43"/>
      <c r="E338" s="43"/>
      <c r="F338" s="43"/>
      <c r="G338" s="43"/>
      <c r="H338" s="43"/>
      <c r="I338" s="45"/>
      <c r="J338" s="45"/>
      <c r="L338" s="38" t="str">
        <f>C330&amp;B338</f>
        <v>SAIB Local</v>
      </c>
    </row>
    <row r="339" spans="1:12" x14ac:dyDescent="0.35">
      <c r="A339" s="30"/>
      <c r="B339" s="2" t="s">
        <v>24</v>
      </c>
      <c r="C339" s="42"/>
      <c r="D339" s="43"/>
      <c r="E339" s="43"/>
      <c r="F339" s="43"/>
      <c r="G339" s="43"/>
      <c r="H339" s="43"/>
      <c r="I339" s="45"/>
      <c r="J339" s="45"/>
      <c r="L339" s="38" t="str">
        <f>C330&amp;B339</f>
        <v>Desagregación compartida del bucle local</v>
      </c>
    </row>
    <row r="340" spans="1:12" x14ac:dyDescent="0.35">
      <c r="A340" s="30"/>
      <c r="B340" s="2" t="s">
        <v>25</v>
      </c>
      <c r="C340" s="42"/>
      <c r="D340" s="43"/>
      <c r="E340" s="43"/>
      <c r="F340" s="43"/>
      <c r="G340" s="43"/>
      <c r="H340" s="43"/>
      <c r="I340" s="45"/>
      <c r="J340" s="45"/>
      <c r="L340" s="38" t="str">
        <f>C330&amp;B340</f>
        <v>Desagregación total del bucle local</v>
      </c>
    </row>
    <row r="341" spans="1:12" x14ac:dyDescent="0.35">
      <c r="A341" s="30"/>
      <c r="B341" s="2" t="s">
        <v>26</v>
      </c>
      <c r="C341" s="42"/>
      <c r="D341" s="43"/>
      <c r="E341" s="43"/>
      <c r="F341" s="43"/>
      <c r="G341" s="43"/>
      <c r="H341" s="43"/>
      <c r="I341" s="45"/>
      <c r="J341" s="45"/>
      <c r="L341" s="38" t="str">
        <f>C330&amp;B341</f>
        <v>Desagregación virtual del bucle local</v>
      </c>
    </row>
    <row r="342" spans="1:12" x14ac:dyDescent="0.35">
      <c r="A342" s="30"/>
      <c r="C342" s="47"/>
      <c r="D342" s="47"/>
      <c r="E342" s="47"/>
      <c r="F342" s="47"/>
      <c r="G342" s="47"/>
      <c r="H342" s="47"/>
      <c r="I342" s="47"/>
      <c r="J342" s="47"/>
    </row>
    <row r="343" spans="1:12" x14ac:dyDescent="0.35">
      <c r="A343" s="30"/>
      <c r="B343" s="46"/>
    </row>
    <row r="344" spans="1:12" x14ac:dyDescent="0.35">
      <c r="A344" s="30">
        <f>A330+1</f>
        <v>25</v>
      </c>
      <c r="B344" s="32" t="s">
        <v>0</v>
      </c>
      <c r="C344" s="33"/>
      <c r="D344" s="34"/>
      <c r="E344" s="34"/>
      <c r="F344" s="34"/>
      <c r="G344" s="34"/>
      <c r="H344" s="34"/>
      <c r="I344" s="34"/>
      <c r="J344" s="34"/>
    </row>
    <row r="345" spans="1:12" x14ac:dyDescent="0.35">
      <c r="A345" s="30"/>
      <c r="B345" s="34"/>
      <c r="C345" s="34"/>
      <c r="D345" s="34"/>
      <c r="E345" s="34"/>
      <c r="F345" s="34"/>
      <c r="G345" s="34"/>
      <c r="H345" s="34"/>
      <c r="I345" s="34"/>
      <c r="J345" s="34"/>
    </row>
    <row r="346" spans="1:12" x14ac:dyDescent="0.35">
      <c r="A346" s="30"/>
      <c r="B346" s="35" t="s">
        <v>11</v>
      </c>
      <c r="C346" s="36"/>
      <c r="D346" s="36"/>
      <c r="E346" s="36"/>
      <c r="F346" s="36"/>
      <c r="G346" s="36"/>
      <c r="H346" s="36"/>
      <c r="I346" s="36"/>
      <c r="J346" s="36"/>
    </row>
    <row r="347" spans="1:12" x14ac:dyDescent="0.35">
      <c r="A347" s="30"/>
      <c r="C347" s="34"/>
      <c r="D347" s="34"/>
      <c r="E347" s="34"/>
      <c r="F347" s="34"/>
      <c r="G347" s="34"/>
      <c r="H347" s="34"/>
      <c r="I347" s="34"/>
      <c r="J347" s="34"/>
    </row>
    <row r="348" spans="1:12" x14ac:dyDescent="0.35">
      <c r="A348" s="30"/>
      <c r="B348" s="34"/>
      <c r="C348" s="34"/>
      <c r="D348" s="34"/>
      <c r="E348" s="34"/>
      <c r="F348" s="34"/>
      <c r="G348" s="34"/>
      <c r="H348" s="34"/>
      <c r="I348" s="34"/>
      <c r="J348" s="34"/>
    </row>
    <row r="349" spans="1:12" ht="39" x14ac:dyDescent="0.35">
      <c r="A349" s="30"/>
      <c r="B349" s="37"/>
      <c r="C349" s="1" t="s">
        <v>2</v>
      </c>
      <c r="D349" s="1" t="s">
        <v>4</v>
      </c>
      <c r="E349" s="1" t="s">
        <v>5</v>
      </c>
      <c r="F349" s="1" t="s">
        <v>6</v>
      </c>
      <c r="G349" s="1" t="s">
        <v>7</v>
      </c>
      <c r="H349" s="1" t="s">
        <v>8</v>
      </c>
      <c r="I349" s="1" t="s">
        <v>9</v>
      </c>
      <c r="J349" s="1" t="s">
        <v>3</v>
      </c>
      <c r="L349" s="38"/>
    </row>
    <row r="350" spans="1:12" x14ac:dyDescent="0.35">
      <c r="A350" s="30"/>
      <c r="B350" s="2" t="s">
        <v>21</v>
      </c>
      <c r="C350" s="42"/>
      <c r="D350" s="43"/>
      <c r="E350" s="43"/>
      <c r="F350" s="44"/>
      <c r="G350" s="43"/>
      <c r="H350" s="43"/>
      <c r="I350" s="45"/>
      <c r="J350" s="45"/>
      <c r="L350" s="38" t="str">
        <f>C344&amp;B350</f>
        <v>SAIB Nacional</v>
      </c>
    </row>
    <row r="351" spans="1:12" x14ac:dyDescent="0.35">
      <c r="A351" s="30"/>
      <c r="B351" s="2" t="s">
        <v>22</v>
      </c>
      <c r="C351" s="42"/>
      <c r="D351" s="43"/>
      <c r="E351" s="43"/>
      <c r="F351" s="44"/>
      <c r="G351" s="43"/>
      <c r="H351" s="43"/>
      <c r="I351" s="45"/>
      <c r="J351" s="45"/>
      <c r="L351" s="38" t="str">
        <f>C344&amp;B351</f>
        <v>SAIB Regional</v>
      </c>
    </row>
    <row r="352" spans="1:12" x14ac:dyDescent="0.35">
      <c r="A352" s="30"/>
      <c r="B352" s="2" t="s">
        <v>23</v>
      </c>
      <c r="C352" s="42"/>
      <c r="D352" s="43"/>
      <c r="E352" s="43"/>
      <c r="F352" s="43"/>
      <c r="G352" s="43"/>
      <c r="H352" s="43"/>
      <c r="I352" s="45"/>
      <c r="J352" s="45"/>
      <c r="L352" s="38" t="str">
        <f>C344&amp;B352</f>
        <v>SAIB Local</v>
      </c>
    </row>
    <row r="353" spans="1:12" x14ac:dyDescent="0.35">
      <c r="A353" s="30"/>
      <c r="B353" s="2" t="s">
        <v>24</v>
      </c>
      <c r="C353" s="42"/>
      <c r="D353" s="43"/>
      <c r="E353" s="43"/>
      <c r="F353" s="43"/>
      <c r="G353" s="43"/>
      <c r="H353" s="43"/>
      <c r="I353" s="45"/>
      <c r="J353" s="45"/>
      <c r="L353" s="38" t="str">
        <f>C344&amp;B353</f>
        <v>Desagregación compartida del bucle local</v>
      </c>
    </row>
    <row r="354" spans="1:12" x14ac:dyDescent="0.35">
      <c r="A354" s="30"/>
      <c r="B354" s="2" t="s">
        <v>25</v>
      </c>
      <c r="C354" s="42"/>
      <c r="D354" s="43"/>
      <c r="E354" s="43"/>
      <c r="F354" s="43"/>
      <c r="G354" s="43"/>
      <c r="H354" s="43"/>
      <c r="I354" s="45"/>
      <c r="J354" s="45"/>
      <c r="L354" s="38" t="str">
        <f>C344&amp;B354</f>
        <v>Desagregación total del bucle local</v>
      </c>
    </row>
    <row r="355" spans="1:12" x14ac:dyDescent="0.35">
      <c r="A355" s="30"/>
      <c r="B355" s="2" t="s">
        <v>26</v>
      </c>
      <c r="C355" s="42"/>
      <c r="D355" s="43"/>
      <c r="E355" s="43"/>
      <c r="F355" s="43"/>
      <c r="G355" s="43"/>
      <c r="H355" s="43"/>
      <c r="I355" s="45"/>
      <c r="J355" s="45"/>
      <c r="L355" s="38" t="str">
        <f>C344&amp;B355</f>
        <v>Desagregación virtual del bucle local</v>
      </c>
    </row>
    <row r="356" spans="1:12" x14ac:dyDescent="0.35">
      <c r="A356" s="30"/>
      <c r="C356" s="47"/>
      <c r="D356" s="47"/>
      <c r="E356" s="47"/>
      <c r="F356" s="47"/>
      <c r="G356" s="47"/>
      <c r="H356" s="47"/>
      <c r="I356" s="47"/>
      <c r="J356" s="47"/>
    </row>
    <row r="357" spans="1:12" x14ac:dyDescent="0.35">
      <c r="A357" s="30"/>
      <c r="B357" s="46"/>
    </row>
    <row r="358" spans="1:12" x14ac:dyDescent="0.35">
      <c r="A358" s="30">
        <f>A344+1</f>
        <v>26</v>
      </c>
      <c r="B358" s="32" t="s">
        <v>0</v>
      </c>
      <c r="C358" s="33"/>
      <c r="D358" s="34"/>
      <c r="E358" s="34"/>
      <c r="F358" s="34"/>
      <c r="G358" s="34"/>
      <c r="H358" s="34"/>
      <c r="I358" s="34"/>
      <c r="J358" s="34"/>
    </row>
    <row r="359" spans="1:12" x14ac:dyDescent="0.35">
      <c r="A359" s="30"/>
      <c r="B359" s="34"/>
      <c r="C359" s="34"/>
      <c r="D359" s="34"/>
      <c r="E359" s="34"/>
      <c r="F359" s="34"/>
      <c r="G359" s="34"/>
      <c r="H359" s="34"/>
      <c r="I359" s="34"/>
      <c r="J359" s="34"/>
    </row>
    <row r="360" spans="1:12" x14ac:dyDescent="0.35">
      <c r="A360" s="30"/>
      <c r="B360" s="35" t="s">
        <v>11</v>
      </c>
      <c r="C360" s="36"/>
      <c r="D360" s="36"/>
      <c r="E360" s="36"/>
      <c r="F360" s="36"/>
      <c r="G360" s="36"/>
      <c r="H360" s="36"/>
      <c r="I360" s="36"/>
      <c r="J360" s="36"/>
    </row>
    <row r="361" spans="1:12" x14ac:dyDescent="0.35">
      <c r="A361" s="30"/>
      <c r="C361" s="34"/>
      <c r="D361" s="34"/>
      <c r="E361" s="34"/>
      <c r="F361" s="34"/>
      <c r="G361" s="34"/>
      <c r="H361" s="34"/>
      <c r="I361" s="34"/>
      <c r="J361" s="34"/>
    </row>
    <row r="362" spans="1:12" x14ac:dyDescent="0.35">
      <c r="A362" s="30"/>
      <c r="B362" s="34"/>
      <c r="C362" s="34"/>
      <c r="D362" s="34"/>
      <c r="E362" s="34"/>
      <c r="F362" s="34"/>
      <c r="G362" s="34"/>
      <c r="H362" s="34"/>
      <c r="I362" s="34"/>
      <c r="J362" s="34"/>
    </row>
    <row r="363" spans="1:12" ht="39" x14ac:dyDescent="0.35">
      <c r="A363" s="30"/>
      <c r="B363" s="37"/>
      <c r="C363" s="1" t="s">
        <v>2</v>
      </c>
      <c r="D363" s="1" t="s">
        <v>4</v>
      </c>
      <c r="E363" s="1" t="s">
        <v>5</v>
      </c>
      <c r="F363" s="1" t="s">
        <v>6</v>
      </c>
      <c r="G363" s="1" t="s">
        <v>7</v>
      </c>
      <c r="H363" s="1" t="s">
        <v>8</v>
      </c>
      <c r="I363" s="1" t="s">
        <v>9</v>
      </c>
      <c r="J363" s="1" t="s">
        <v>3</v>
      </c>
      <c r="L363" s="38"/>
    </row>
    <row r="364" spans="1:12" x14ac:dyDescent="0.35">
      <c r="A364" s="30"/>
      <c r="B364" s="2" t="s">
        <v>21</v>
      </c>
      <c r="C364" s="42"/>
      <c r="D364" s="43"/>
      <c r="E364" s="43"/>
      <c r="F364" s="44"/>
      <c r="G364" s="43"/>
      <c r="H364" s="43"/>
      <c r="I364" s="45"/>
      <c r="J364" s="45"/>
      <c r="L364" s="38" t="str">
        <f>C358&amp;B364</f>
        <v>SAIB Nacional</v>
      </c>
    </row>
    <row r="365" spans="1:12" x14ac:dyDescent="0.35">
      <c r="A365" s="30"/>
      <c r="B365" s="2" t="s">
        <v>22</v>
      </c>
      <c r="C365" s="42"/>
      <c r="D365" s="43"/>
      <c r="E365" s="43"/>
      <c r="F365" s="44"/>
      <c r="G365" s="43"/>
      <c r="H365" s="43"/>
      <c r="I365" s="45"/>
      <c r="J365" s="45"/>
      <c r="L365" s="38" t="str">
        <f>C358&amp;B365</f>
        <v>SAIB Regional</v>
      </c>
    </row>
    <row r="366" spans="1:12" x14ac:dyDescent="0.35">
      <c r="A366" s="30"/>
      <c r="B366" s="2" t="s">
        <v>23</v>
      </c>
      <c r="C366" s="42"/>
      <c r="D366" s="43"/>
      <c r="E366" s="43"/>
      <c r="F366" s="43"/>
      <c r="G366" s="43"/>
      <c r="H366" s="43"/>
      <c r="I366" s="45"/>
      <c r="J366" s="45"/>
      <c r="L366" s="38" t="str">
        <f>C358&amp;B366</f>
        <v>SAIB Local</v>
      </c>
    </row>
    <row r="367" spans="1:12" x14ac:dyDescent="0.35">
      <c r="A367" s="30"/>
      <c r="B367" s="2" t="s">
        <v>24</v>
      </c>
      <c r="C367" s="42"/>
      <c r="D367" s="43"/>
      <c r="E367" s="43"/>
      <c r="F367" s="43"/>
      <c r="G367" s="43"/>
      <c r="H367" s="43"/>
      <c r="I367" s="45"/>
      <c r="J367" s="45"/>
      <c r="L367" s="38" t="str">
        <f>C358&amp;B367</f>
        <v>Desagregación compartida del bucle local</v>
      </c>
    </row>
    <row r="368" spans="1:12" x14ac:dyDescent="0.35">
      <c r="A368" s="30"/>
      <c r="B368" s="2" t="s">
        <v>25</v>
      </c>
      <c r="C368" s="42"/>
      <c r="D368" s="43"/>
      <c r="E368" s="43"/>
      <c r="F368" s="43"/>
      <c r="G368" s="43"/>
      <c r="H368" s="43"/>
      <c r="I368" s="45"/>
      <c r="J368" s="45"/>
      <c r="L368" s="38" t="str">
        <f>C358&amp;B368</f>
        <v>Desagregación total del bucle local</v>
      </c>
    </row>
    <row r="369" spans="1:12" x14ac:dyDescent="0.35">
      <c r="A369" s="30"/>
      <c r="B369" s="2" t="s">
        <v>26</v>
      </c>
      <c r="C369" s="42"/>
      <c r="D369" s="43"/>
      <c r="E369" s="43"/>
      <c r="F369" s="43"/>
      <c r="G369" s="43"/>
      <c r="H369" s="43"/>
      <c r="I369" s="45"/>
      <c r="J369" s="45"/>
      <c r="L369" s="38" t="str">
        <f>C358&amp;B369</f>
        <v>Desagregación virtual del bucle local</v>
      </c>
    </row>
    <row r="370" spans="1:12" x14ac:dyDescent="0.35">
      <c r="A370" s="30"/>
      <c r="C370" s="47"/>
      <c r="D370" s="47"/>
      <c r="E370" s="47"/>
      <c r="F370" s="47"/>
      <c r="G370" s="47"/>
      <c r="H370" s="47"/>
      <c r="I370" s="47"/>
      <c r="J370" s="47"/>
    </row>
    <row r="371" spans="1:12" x14ac:dyDescent="0.35">
      <c r="A371" s="30"/>
      <c r="B371" s="46"/>
    </row>
    <row r="372" spans="1:12" x14ac:dyDescent="0.35">
      <c r="A372" s="30">
        <f>A358+1</f>
        <v>27</v>
      </c>
      <c r="B372" s="32" t="s">
        <v>0</v>
      </c>
      <c r="C372" s="33"/>
      <c r="D372" s="34"/>
      <c r="E372" s="34"/>
      <c r="F372" s="34"/>
      <c r="G372" s="34"/>
      <c r="H372" s="34"/>
      <c r="I372" s="34"/>
      <c r="J372" s="34"/>
    </row>
    <row r="373" spans="1:12" x14ac:dyDescent="0.35">
      <c r="A373" s="30"/>
      <c r="B373" s="34"/>
      <c r="C373" s="34"/>
      <c r="D373" s="34"/>
      <c r="E373" s="34"/>
      <c r="F373" s="34"/>
      <c r="G373" s="34"/>
      <c r="H373" s="34"/>
      <c r="I373" s="34"/>
      <c r="J373" s="34"/>
    </row>
    <row r="374" spans="1:12" x14ac:dyDescent="0.35">
      <c r="A374" s="30"/>
      <c r="B374" s="35" t="s">
        <v>11</v>
      </c>
      <c r="C374" s="36"/>
      <c r="D374" s="36"/>
      <c r="E374" s="36"/>
      <c r="F374" s="36"/>
      <c r="G374" s="36"/>
      <c r="H374" s="36"/>
      <c r="I374" s="36"/>
      <c r="J374" s="36"/>
    </row>
    <row r="375" spans="1:12" x14ac:dyDescent="0.35">
      <c r="A375" s="30"/>
      <c r="C375" s="34"/>
      <c r="D375" s="34"/>
      <c r="E375" s="34"/>
      <c r="F375" s="34"/>
      <c r="G375" s="34"/>
      <c r="H375" s="34"/>
      <c r="I375" s="34"/>
      <c r="J375" s="34"/>
    </row>
    <row r="376" spans="1:12" x14ac:dyDescent="0.35">
      <c r="A376" s="30"/>
      <c r="B376" s="34"/>
      <c r="C376" s="34"/>
      <c r="D376" s="34"/>
      <c r="E376" s="34"/>
      <c r="F376" s="34"/>
      <c r="G376" s="34"/>
      <c r="H376" s="34"/>
      <c r="I376" s="34"/>
      <c r="J376" s="34"/>
    </row>
    <row r="377" spans="1:12" ht="39" x14ac:dyDescent="0.35">
      <c r="A377" s="30"/>
      <c r="B377" s="37"/>
      <c r="C377" s="1" t="s">
        <v>2</v>
      </c>
      <c r="D377" s="1" t="s">
        <v>4</v>
      </c>
      <c r="E377" s="1" t="s">
        <v>5</v>
      </c>
      <c r="F377" s="1" t="s">
        <v>6</v>
      </c>
      <c r="G377" s="1" t="s">
        <v>7</v>
      </c>
      <c r="H377" s="1" t="s">
        <v>8</v>
      </c>
      <c r="I377" s="1" t="s">
        <v>9</v>
      </c>
      <c r="J377" s="1" t="s">
        <v>3</v>
      </c>
      <c r="L377" s="38"/>
    </row>
    <row r="378" spans="1:12" x14ac:dyDescent="0.35">
      <c r="A378" s="30"/>
      <c r="B378" s="2" t="s">
        <v>21</v>
      </c>
      <c r="C378" s="42"/>
      <c r="D378" s="43"/>
      <c r="E378" s="43"/>
      <c r="F378" s="44"/>
      <c r="G378" s="43"/>
      <c r="H378" s="43"/>
      <c r="I378" s="45"/>
      <c r="J378" s="45"/>
      <c r="L378" s="38" t="str">
        <f>C372&amp;B378</f>
        <v>SAIB Nacional</v>
      </c>
    </row>
    <row r="379" spans="1:12" x14ac:dyDescent="0.35">
      <c r="A379" s="30"/>
      <c r="B379" s="2" t="s">
        <v>22</v>
      </c>
      <c r="C379" s="42"/>
      <c r="D379" s="43"/>
      <c r="E379" s="43"/>
      <c r="F379" s="44"/>
      <c r="G379" s="43"/>
      <c r="H379" s="43"/>
      <c r="I379" s="45"/>
      <c r="J379" s="45"/>
      <c r="L379" s="38" t="str">
        <f>C372&amp;B379</f>
        <v>SAIB Regional</v>
      </c>
    </row>
    <row r="380" spans="1:12" x14ac:dyDescent="0.35">
      <c r="A380" s="30"/>
      <c r="B380" s="2" t="s">
        <v>23</v>
      </c>
      <c r="C380" s="42"/>
      <c r="D380" s="43"/>
      <c r="E380" s="43"/>
      <c r="F380" s="43"/>
      <c r="G380" s="43"/>
      <c r="H380" s="43"/>
      <c r="I380" s="45"/>
      <c r="J380" s="45"/>
      <c r="L380" s="38" t="str">
        <f>C372&amp;B380</f>
        <v>SAIB Local</v>
      </c>
    </row>
    <row r="381" spans="1:12" x14ac:dyDescent="0.35">
      <c r="A381" s="30"/>
      <c r="B381" s="2" t="s">
        <v>24</v>
      </c>
      <c r="C381" s="42"/>
      <c r="D381" s="43"/>
      <c r="E381" s="43"/>
      <c r="F381" s="43"/>
      <c r="G381" s="43"/>
      <c r="H381" s="43"/>
      <c r="I381" s="45"/>
      <c r="J381" s="45"/>
      <c r="L381" s="38" t="str">
        <f>C372&amp;B381</f>
        <v>Desagregación compartida del bucle local</v>
      </c>
    </row>
    <row r="382" spans="1:12" x14ac:dyDescent="0.35">
      <c r="A382" s="30"/>
      <c r="B382" s="2" t="s">
        <v>25</v>
      </c>
      <c r="C382" s="42"/>
      <c r="D382" s="43"/>
      <c r="E382" s="43"/>
      <c r="F382" s="43"/>
      <c r="G382" s="43"/>
      <c r="H382" s="43"/>
      <c r="I382" s="45"/>
      <c r="J382" s="45"/>
      <c r="L382" s="38" t="str">
        <f>C372&amp;B382</f>
        <v>Desagregación total del bucle local</v>
      </c>
    </row>
    <row r="383" spans="1:12" x14ac:dyDescent="0.35">
      <c r="A383" s="30"/>
      <c r="B383" s="2" t="s">
        <v>26</v>
      </c>
      <c r="C383" s="42"/>
      <c r="D383" s="43"/>
      <c r="E383" s="43"/>
      <c r="F383" s="43"/>
      <c r="G383" s="43"/>
      <c r="H383" s="43"/>
      <c r="I383" s="45"/>
      <c r="J383" s="45"/>
      <c r="L383" s="38" t="str">
        <f>C372&amp;B383</f>
        <v>Desagregación virtual del bucle local</v>
      </c>
    </row>
    <row r="384" spans="1:12" x14ac:dyDescent="0.35">
      <c r="A384" s="30"/>
      <c r="C384" s="47"/>
      <c r="D384" s="47"/>
      <c r="E384" s="47"/>
      <c r="F384" s="47"/>
      <c r="G384" s="47"/>
      <c r="H384" s="47"/>
      <c r="I384" s="47"/>
      <c r="J384" s="47"/>
    </row>
    <row r="385" spans="1:12" x14ac:dyDescent="0.35">
      <c r="A385" s="30"/>
      <c r="B385" s="46"/>
    </row>
    <row r="386" spans="1:12" x14ac:dyDescent="0.35">
      <c r="A386" s="30">
        <f>A372+1</f>
        <v>28</v>
      </c>
      <c r="B386" s="32" t="s">
        <v>0</v>
      </c>
      <c r="C386" s="33"/>
      <c r="D386" s="34"/>
      <c r="E386" s="34"/>
      <c r="F386" s="34"/>
      <c r="G386" s="34"/>
      <c r="H386" s="34"/>
      <c r="I386" s="34"/>
      <c r="J386" s="34"/>
    </row>
    <row r="387" spans="1:12" x14ac:dyDescent="0.35">
      <c r="A387" s="30"/>
      <c r="B387" s="34"/>
      <c r="C387" s="34"/>
      <c r="D387" s="34"/>
      <c r="E387" s="34"/>
      <c r="F387" s="34"/>
      <c r="G387" s="34"/>
      <c r="H387" s="34"/>
      <c r="I387" s="34"/>
      <c r="J387" s="34"/>
    </row>
    <row r="388" spans="1:12" x14ac:dyDescent="0.35">
      <c r="A388" s="30"/>
      <c r="B388" s="35" t="s">
        <v>11</v>
      </c>
      <c r="C388" s="36"/>
      <c r="D388" s="36"/>
      <c r="E388" s="36"/>
      <c r="F388" s="36"/>
      <c r="G388" s="36"/>
      <c r="H388" s="36"/>
      <c r="I388" s="36"/>
      <c r="J388" s="36"/>
    </row>
    <row r="389" spans="1:12" x14ac:dyDescent="0.35">
      <c r="A389" s="30"/>
      <c r="C389" s="34"/>
      <c r="D389" s="34"/>
      <c r="E389" s="34"/>
      <c r="F389" s="34"/>
      <c r="G389" s="34"/>
      <c r="H389" s="34"/>
      <c r="I389" s="34"/>
      <c r="J389" s="34"/>
    </row>
    <row r="390" spans="1:12" x14ac:dyDescent="0.35">
      <c r="A390" s="30"/>
      <c r="B390" s="34"/>
      <c r="C390" s="34"/>
      <c r="D390" s="34"/>
      <c r="E390" s="34"/>
      <c r="F390" s="34"/>
      <c r="G390" s="34"/>
      <c r="H390" s="34"/>
      <c r="I390" s="34"/>
      <c r="J390" s="34"/>
    </row>
    <row r="391" spans="1:12" ht="39" x14ac:dyDescent="0.35">
      <c r="A391" s="30"/>
      <c r="B391" s="37"/>
      <c r="C391" s="1" t="s">
        <v>2</v>
      </c>
      <c r="D391" s="1" t="s">
        <v>4</v>
      </c>
      <c r="E391" s="1" t="s">
        <v>5</v>
      </c>
      <c r="F391" s="1" t="s">
        <v>6</v>
      </c>
      <c r="G391" s="1" t="s">
        <v>7</v>
      </c>
      <c r="H391" s="1" t="s">
        <v>8</v>
      </c>
      <c r="I391" s="1" t="s">
        <v>9</v>
      </c>
      <c r="J391" s="1" t="s">
        <v>3</v>
      </c>
      <c r="L391" s="38"/>
    </row>
    <row r="392" spans="1:12" x14ac:dyDescent="0.35">
      <c r="A392" s="30"/>
      <c r="B392" s="2" t="s">
        <v>21</v>
      </c>
      <c r="C392" s="42"/>
      <c r="D392" s="43"/>
      <c r="E392" s="43"/>
      <c r="F392" s="44"/>
      <c r="G392" s="43"/>
      <c r="H392" s="43"/>
      <c r="I392" s="45"/>
      <c r="J392" s="45"/>
      <c r="L392" s="38" t="str">
        <f>C386&amp;B392</f>
        <v>SAIB Nacional</v>
      </c>
    </row>
    <row r="393" spans="1:12" x14ac:dyDescent="0.35">
      <c r="A393" s="30"/>
      <c r="B393" s="2" t="s">
        <v>22</v>
      </c>
      <c r="C393" s="42"/>
      <c r="D393" s="43"/>
      <c r="E393" s="43"/>
      <c r="F393" s="44"/>
      <c r="G393" s="43"/>
      <c r="H393" s="43"/>
      <c r="I393" s="45"/>
      <c r="J393" s="45"/>
      <c r="L393" s="38" t="str">
        <f>C386&amp;B393</f>
        <v>SAIB Regional</v>
      </c>
    </row>
    <row r="394" spans="1:12" x14ac:dyDescent="0.35">
      <c r="A394" s="30"/>
      <c r="B394" s="2" t="s">
        <v>23</v>
      </c>
      <c r="C394" s="42"/>
      <c r="D394" s="43"/>
      <c r="E394" s="43"/>
      <c r="F394" s="43"/>
      <c r="G394" s="43"/>
      <c r="H394" s="43"/>
      <c r="I394" s="45"/>
      <c r="J394" s="45"/>
      <c r="L394" s="38" t="str">
        <f>C386&amp;B394</f>
        <v>SAIB Local</v>
      </c>
    </row>
    <row r="395" spans="1:12" x14ac:dyDescent="0.35">
      <c r="A395" s="30"/>
      <c r="B395" s="2" t="s">
        <v>24</v>
      </c>
      <c r="C395" s="42"/>
      <c r="D395" s="43"/>
      <c r="E395" s="43"/>
      <c r="F395" s="43"/>
      <c r="G395" s="43"/>
      <c r="H395" s="43"/>
      <c r="I395" s="45"/>
      <c r="J395" s="45"/>
      <c r="L395" s="38" t="str">
        <f>C386&amp;B395</f>
        <v>Desagregación compartida del bucle local</v>
      </c>
    </row>
    <row r="396" spans="1:12" x14ac:dyDescent="0.35">
      <c r="A396" s="30"/>
      <c r="B396" s="2" t="s">
        <v>25</v>
      </c>
      <c r="C396" s="42"/>
      <c r="D396" s="43"/>
      <c r="E396" s="43"/>
      <c r="F396" s="43"/>
      <c r="G396" s="43"/>
      <c r="H396" s="43"/>
      <c r="I396" s="45"/>
      <c r="J396" s="45"/>
      <c r="L396" s="38" t="str">
        <f>C386&amp;B396</f>
        <v>Desagregación total del bucle local</v>
      </c>
    </row>
    <row r="397" spans="1:12" x14ac:dyDescent="0.35">
      <c r="A397" s="30"/>
      <c r="B397" s="2" t="s">
        <v>26</v>
      </c>
      <c r="C397" s="42"/>
      <c r="D397" s="43"/>
      <c r="E397" s="43"/>
      <c r="F397" s="43"/>
      <c r="G397" s="43"/>
      <c r="H397" s="43"/>
      <c r="I397" s="45"/>
      <c r="J397" s="45"/>
      <c r="L397" s="38" t="str">
        <f>C386&amp;B397</f>
        <v>Desagregación virtual del bucle local</v>
      </c>
    </row>
    <row r="398" spans="1:12" x14ac:dyDescent="0.35">
      <c r="A398" s="30"/>
      <c r="C398" s="47"/>
      <c r="D398" s="47"/>
      <c r="E398" s="47"/>
      <c r="F398" s="47"/>
      <c r="G398" s="47"/>
      <c r="H398" s="47"/>
      <c r="I398" s="47"/>
      <c r="J398" s="47"/>
    </row>
    <row r="399" spans="1:12" x14ac:dyDescent="0.35">
      <c r="A399" s="30"/>
      <c r="B399" s="46"/>
    </row>
    <row r="400" spans="1:12" x14ac:dyDescent="0.35">
      <c r="A400" s="30">
        <f>A386+1</f>
        <v>29</v>
      </c>
      <c r="B400" s="32" t="s">
        <v>0</v>
      </c>
      <c r="C400" s="33"/>
      <c r="D400" s="34"/>
      <c r="E400" s="34"/>
      <c r="F400" s="34"/>
      <c r="G400" s="34"/>
      <c r="H400" s="34"/>
      <c r="I400" s="34"/>
      <c r="J400" s="34"/>
    </row>
    <row r="401" spans="1:12" x14ac:dyDescent="0.35">
      <c r="A401" s="30"/>
      <c r="B401" s="34"/>
      <c r="C401" s="34"/>
      <c r="D401" s="34"/>
      <c r="E401" s="34"/>
      <c r="F401" s="34"/>
      <c r="G401" s="34"/>
      <c r="H401" s="34"/>
      <c r="I401" s="34"/>
      <c r="J401" s="34"/>
    </row>
    <row r="402" spans="1:12" x14ac:dyDescent="0.35">
      <c r="A402" s="30"/>
      <c r="B402" s="35" t="s">
        <v>11</v>
      </c>
      <c r="C402" s="36"/>
      <c r="D402" s="36"/>
      <c r="E402" s="36"/>
      <c r="F402" s="36"/>
      <c r="G402" s="36"/>
      <c r="H402" s="36"/>
      <c r="I402" s="36"/>
      <c r="J402" s="36"/>
    </row>
    <row r="403" spans="1:12" x14ac:dyDescent="0.35">
      <c r="A403" s="30"/>
      <c r="C403" s="34"/>
      <c r="D403" s="34"/>
      <c r="E403" s="34"/>
      <c r="F403" s="34"/>
      <c r="G403" s="34"/>
      <c r="H403" s="34"/>
      <c r="I403" s="34"/>
      <c r="J403" s="34"/>
    </row>
    <row r="404" spans="1:12" x14ac:dyDescent="0.35">
      <c r="A404" s="30"/>
      <c r="B404" s="34"/>
      <c r="C404" s="34"/>
      <c r="D404" s="34"/>
      <c r="E404" s="34"/>
      <c r="F404" s="34"/>
      <c r="G404" s="34"/>
      <c r="H404" s="34"/>
      <c r="I404" s="34"/>
      <c r="J404" s="34"/>
    </row>
    <row r="405" spans="1:12" ht="39" x14ac:dyDescent="0.35">
      <c r="A405" s="30"/>
      <c r="B405" s="37"/>
      <c r="C405" s="1" t="s">
        <v>2</v>
      </c>
      <c r="D405" s="1" t="s">
        <v>4</v>
      </c>
      <c r="E405" s="1" t="s">
        <v>5</v>
      </c>
      <c r="F405" s="1" t="s">
        <v>6</v>
      </c>
      <c r="G405" s="1" t="s">
        <v>7</v>
      </c>
      <c r="H405" s="1" t="s">
        <v>8</v>
      </c>
      <c r="I405" s="1" t="s">
        <v>9</v>
      </c>
      <c r="J405" s="1" t="s">
        <v>3</v>
      </c>
      <c r="L405" s="38"/>
    </row>
    <row r="406" spans="1:12" x14ac:dyDescent="0.35">
      <c r="A406" s="30"/>
      <c r="B406" s="2" t="s">
        <v>21</v>
      </c>
      <c r="C406" s="42"/>
      <c r="D406" s="43"/>
      <c r="E406" s="43"/>
      <c r="F406" s="44"/>
      <c r="G406" s="43"/>
      <c r="H406" s="43"/>
      <c r="I406" s="45"/>
      <c r="J406" s="45"/>
      <c r="L406" s="38" t="str">
        <f>C400&amp;B406</f>
        <v>SAIB Nacional</v>
      </c>
    </row>
    <row r="407" spans="1:12" x14ac:dyDescent="0.35">
      <c r="A407" s="30"/>
      <c r="B407" s="2" t="s">
        <v>22</v>
      </c>
      <c r="C407" s="42"/>
      <c r="D407" s="43"/>
      <c r="E407" s="43"/>
      <c r="F407" s="44"/>
      <c r="G407" s="43"/>
      <c r="H407" s="43"/>
      <c r="I407" s="45"/>
      <c r="J407" s="45"/>
      <c r="L407" s="38" t="str">
        <f>C400&amp;B407</f>
        <v>SAIB Regional</v>
      </c>
    </row>
    <row r="408" spans="1:12" x14ac:dyDescent="0.35">
      <c r="A408" s="30"/>
      <c r="B408" s="2" t="s">
        <v>23</v>
      </c>
      <c r="C408" s="42"/>
      <c r="D408" s="43"/>
      <c r="E408" s="43"/>
      <c r="F408" s="43"/>
      <c r="G408" s="43"/>
      <c r="H408" s="43"/>
      <c r="I408" s="45"/>
      <c r="J408" s="45"/>
      <c r="L408" s="38" t="str">
        <f>C400&amp;B408</f>
        <v>SAIB Local</v>
      </c>
    </row>
    <row r="409" spans="1:12" x14ac:dyDescent="0.35">
      <c r="A409" s="30"/>
      <c r="B409" s="2" t="s">
        <v>24</v>
      </c>
      <c r="C409" s="42"/>
      <c r="D409" s="43"/>
      <c r="E409" s="43"/>
      <c r="F409" s="43"/>
      <c r="G409" s="43"/>
      <c r="H409" s="43"/>
      <c r="I409" s="45"/>
      <c r="J409" s="45"/>
      <c r="L409" s="38" t="str">
        <f>C400&amp;B409</f>
        <v>Desagregación compartida del bucle local</v>
      </c>
    </row>
    <row r="410" spans="1:12" x14ac:dyDescent="0.35">
      <c r="A410" s="30"/>
      <c r="B410" s="2" t="s">
        <v>25</v>
      </c>
      <c r="C410" s="42"/>
      <c r="D410" s="43"/>
      <c r="E410" s="43"/>
      <c r="F410" s="43"/>
      <c r="G410" s="43"/>
      <c r="H410" s="43"/>
      <c r="I410" s="45"/>
      <c r="J410" s="45"/>
      <c r="L410" s="38" t="str">
        <f>C400&amp;B410</f>
        <v>Desagregación total del bucle local</v>
      </c>
    </row>
    <row r="411" spans="1:12" x14ac:dyDescent="0.35">
      <c r="A411" s="30"/>
      <c r="B411" s="2" t="s">
        <v>26</v>
      </c>
      <c r="C411" s="42"/>
      <c r="D411" s="43"/>
      <c r="E411" s="43"/>
      <c r="F411" s="43"/>
      <c r="G411" s="43"/>
      <c r="H411" s="43"/>
      <c r="I411" s="45"/>
      <c r="J411" s="45"/>
      <c r="L411" s="38" t="str">
        <f>C400&amp;B411</f>
        <v>Desagregación virtual del bucle local</v>
      </c>
    </row>
    <row r="412" spans="1:12" x14ac:dyDescent="0.35">
      <c r="A412" s="30"/>
      <c r="C412" s="47"/>
      <c r="D412" s="47"/>
      <c r="E412" s="47"/>
      <c r="F412" s="47"/>
      <c r="G412" s="47"/>
      <c r="H412" s="47"/>
      <c r="I412" s="47"/>
      <c r="J412" s="47"/>
    </row>
    <row r="413" spans="1:12" x14ac:dyDescent="0.35">
      <c r="A413" s="30"/>
      <c r="B413" s="46"/>
    </row>
    <row r="414" spans="1:12" x14ac:dyDescent="0.35">
      <c r="A414" s="30">
        <f>A400+1</f>
        <v>30</v>
      </c>
      <c r="B414" s="32" t="s">
        <v>0</v>
      </c>
      <c r="C414" s="33"/>
      <c r="D414" s="34"/>
      <c r="E414" s="34"/>
      <c r="F414" s="34"/>
      <c r="G414" s="34"/>
      <c r="H414" s="34"/>
      <c r="I414" s="34"/>
      <c r="J414" s="34"/>
    </row>
    <row r="415" spans="1:12" x14ac:dyDescent="0.35">
      <c r="A415" s="30"/>
      <c r="B415" s="34"/>
      <c r="C415" s="34"/>
      <c r="D415" s="34"/>
      <c r="E415" s="34"/>
      <c r="F415" s="34"/>
      <c r="G415" s="34"/>
      <c r="H415" s="34"/>
      <c r="I415" s="34"/>
      <c r="J415" s="34"/>
    </row>
    <row r="416" spans="1:12" x14ac:dyDescent="0.35">
      <c r="A416" s="30"/>
      <c r="B416" s="35" t="s">
        <v>11</v>
      </c>
      <c r="C416" s="36"/>
      <c r="D416" s="36"/>
      <c r="E416" s="36"/>
      <c r="F416" s="36"/>
      <c r="G416" s="36"/>
      <c r="H416" s="36"/>
      <c r="I416" s="36"/>
      <c r="J416" s="36"/>
    </row>
    <row r="417" spans="1:12" x14ac:dyDescent="0.35">
      <c r="A417" s="30"/>
      <c r="C417" s="34"/>
      <c r="D417" s="34"/>
      <c r="E417" s="34"/>
      <c r="F417" s="34"/>
      <c r="G417" s="34"/>
      <c r="H417" s="34"/>
      <c r="I417" s="34"/>
      <c r="J417" s="34"/>
    </row>
    <row r="418" spans="1:12" x14ac:dyDescent="0.35">
      <c r="A418" s="30"/>
      <c r="B418" s="34"/>
      <c r="C418" s="34"/>
      <c r="D418" s="34"/>
      <c r="E418" s="34"/>
      <c r="F418" s="34"/>
      <c r="G418" s="34"/>
      <c r="H418" s="34"/>
      <c r="I418" s="34"/>
      <c r="J418" s="34"/>
    </row>
    <row r="419" spans="1:12" ht="39" x14ac:dyDescent="0.35">
      <c r="A419" s="30"/>
      <c r="B419" s="37"/>
      <c r="C419" s="1" t="s">
        <v>2</v>
      </c>
      <c r="D419" s="1" t="s">
        <v>4</v>
      </c>
      <c r="E419" s="1" t="s">
        <v>5</v>
      </c>
      <c r="F419" s="1" t="s">
        <v>6</v>
      </c>
      <c r="G419" s="1" t="s">
        <v>7</v>
      </c>
      <c r="H419" s="1" t="s">
        <v>8</v>
      </c>
      <c r="I419" s="1" t="s">
        <v>9</v>
      </c>
      <c r="J419" s="1" t="s">
        <v>3</v>
      </c>
      <c r="L419" s="38"/>
    </row>
    <row r="420" spans="1:12" x14ac:dyDescent="0.35">
      <c r="A420" s="30"/>
      <c r="B420" s="2" t="s">
        <v>21</v>
      </c>
      <c r="C420" s="42"/>
      <c r="D420" s="43"/>
      <c r="E420" s="43"/>
      <c r="F420" s="44"/>
      <c r="G420" s="43"/>
      <c r="H420" s="43"/>
      <c r="I420" s="45"/>
      <c r="J420" s="45"/>
      <c r="L420" s="38" t="str">
        <f>C414&amp;B420</f>
        <v>SAIB Nacional</v>
      </c>
    </row>
    <row r="421" spans="1:12" x14ac:dyDescent="0.35">
      <c r="A421" s="30"/>
      <c r="B421" s="2" t="s">
        <v>22</v>
      </c>
      <c r="C421" s="42"/>
      <c r="D421" s="43"/>
      <c r="E421" s="43"/>
      <c r="F421" s="44"/>
      <c r="G421" s="43"/>
      <c r="H421" s="43"/>
      <c r="I421" s="45"/>
      <c r="J421" s="45"/>
      <c r="L421" s="38" t="str">
        <f>C414&amp;B421</f>
        <v>SAIB Regional</v>
      </c>
    </row>
    <row r="422" spans="1:12" x14ac:dyDescent="0.35">
      <c r="A422" s="30"/>
      <c r="B422" s="2" t="s">
        <v>23</v>
      </c>
      <c r="C422" s="42"/>
      <c r="D422" s="43"/>
      <c r="E422" s="43"/>
      <c r="F422" s="43"/>
      <c r="G422" s="43"/>
      <c r="H422" s="43"/>
      <c r="I422" s="45"/>
      <c r="J422" s="45"/>
      <c r="L422" s="38" t="str">
        <f>C414&amp;B422</f>
        <v>SAIB Local</v>
      </c>
    </row>
    <row r="423" spans="1:12" x14ac:dyDescent="0.35">
      <c r="A423" s="30"/>
      <c r="B423" s="2" t="s">
        <v>24</v>
      </c>
      <c r="C423" s="42"/>
      <c r="D423" s="43"/>
      <c r="E423" s="43"/>
      <c r="F423" s="43"/>
      <c r="G423" s="43"/>
      <c r="H423" s="43"/>
      <c r="I423" s="45"/>
      <c r="J423" s="45"/>
      <c r="L423" s="38" t="str">
        <f>C414&amp;B423</f>
        <v>Desagregación compartida del bucle local</v>
      </c>
    </row>
    <row r="424" spans="1:12" x14ac:dyDescent="0.35">
      <c r="A424" s="30"/>
      <c r="B424" s="2" t="s">
        <v>25</v>
      </c>
      <c r="C424" s="42"/>
      <c r="D424" s="43"/>
      <c r="E424" s="43"/>
      <c r="F424" s="43"/>
      <c r="G424" s="43"/>
      <c r="H424" s="43"/>
      <c r="I424" s="45"/>
      <c r="J424" s="45"/>
      <c r="L424" s="38" t="str">
        <f>C414&amp;B424</f>
        <v>Desagregación total del bucle local</v>
      </c>
    </row>
    <row r="425" spans="1:12" x14ac:dyDescent="0.35">
      <c r="A425" s="30"/>
      <c r="B425" s="2" t="s">
        <v>26</v>
      </c>
      <c r="C425" s="42"/>
      <c r="D425" s="43"/>
      <c r="E425" s="43"/>
      <c r="F425" s="43"/>
      <c r="G425" s="43"/>
      <c r="H425" s="43"/>
      <c r="I425" s="45"/>
      <c r="J425" s="45"/>
      <c r="L425" s="38" t="str">
        <f>C414&amp;B425</f>
        <v>Desagregación virtual del bucle local</v>
      </c>
    </row>
    <row r="426" spans="1:12" x14ac:dyDescent="0.35">
      <c r="A426" s="30"/>
      <c r="C426" s="47"/>
      <c r="D426" s="47"/>
      <c r="E426" s="47"/>
      <c r="F426" s="47"/>
      <c r="G426" s="47"/>
      <c r="H426" s="47"/>
      <c r="I426" s="47"/>
      <c r="J426" s="47"/>
    </row>
    <row r="427" spans="1:12" x14ac:dyDescent="0.35">
      <c r="A427" s="30"/>
      <c r="B427" s="46"/>
    </row>
    <row r="428" spans="1:12" x14ac:dyDescent="0.35">
      <c r="A428" s="30">
        <f>A414+1</f>
        <v>31</v>
      </c>
      <c r="B428" s="32" t="s">
        <v>0</v>
      </c>
      <c r="C428" s="33"/>
      <c r="D428" s="34"/>
      <c r="E428" s="34"/>
      <c r="F428" s="34"/>
      <c r="G428" s="34"/>
      <c r="H428" s="34"/>
      <c r="I428" s="34"/>
      <c r="J428" s="34"/>
    </row>
    <row r="429" spans="1:12" x14ac:dyDescent="0.35">
      <c r="A429" s="30"/>
      <c r="B429" s="34"/>
      <c r="C429" s="34"/>
      <c r="D429" s="34"/>
      <c r="E429" s="34"/>
      <c r="F429" s="34"/>
      <c r="G429" s="34"/>
      <c r="H429" s="34"/>
      <c r="I429" s="34"/>
      <c r="J429" s="34"/>
    </row>
    <row r="430" spans="1:12" x14ac:dyDescent="0.35">
      <c r="A430" s="30"/>
      <c r="B430" s="35" t="s">
        <v>11</v>
      </c>
      <c r="C430" s="36"/>
      <c r="D430" s="36"/>
      <c r="E430" s="36"/>
      <c r="F430" s="36"/>
      <c r="G430" s="36"/>
      <c r="H430" s="36"/>
      <c r="I430" s="36"/>
      <c r="J430" s="36"/>
    </row>
    <row r="431" spans="1:12" x14ac:dyDescent="0.35">
      <c r="A431" s="30"/>
      <c r="C431" s="34"/>
      <c r="D431" s="34"/>
      <c r="E431" s="34"/>
      <c r="F431" s="34"/>
      <c r="G431" s="34"/>
      <c r="H431" s="34"/>
      <c r="I431" s="34"/>
      <c r="J431" s="34"/>
    </row>
    <row r="432" spans="1:12" x14ac:dyDescent="0.35">
      <c r="A432" s="30"/>
      <c r="B432" s="34"/>
      <c r="C432" s="34"/>
      <c r="D432" s="34"/>
      <c r="E432" s="34"/>
      <c r="F432" s="34"/>
      <c r="G432" s="34"/>
      <c r="H432" s="34"/>
      <c r="I432" s="34"/>
      <c r="J432" s="34"/>
    </row>
    <row r="433" spans="1:12" ht="39" x14ac:dyDescent="0.35">
      <c r="A433" s="30"/>
      <c r="B433" s="37"/>
      <c r="C433" s="1" t="s">
        <v>2</v>
      </c>
      <c r="D433" s="1" t="s">
        <v>4</v>
      </c>
      <c r="E433" s="1" t="s">
        <v>5</v>
      </c>
      <c r="F433" s="1" t="s">
        <v>6</v>
      </c>
      <c r="G433" s="1" t="s">
        <v>7</v>
      </c>
      <c r="H433" s="1" t="s">
        <v>8</v>
      </c>
      <c r="I433" s="1" t="s">
        <v>9</v>
      </c>
      <c r="J433" s="1" t="s">
        <v>3</v>
      </c>
      <c r="L433" s="38"/>
    </row>
    <row r="434" spans="1:12" x14ac:dyDescent="0.35">
      <c r="A434" s="30"/>
      <c r="B434" s="2" t="s">
        <v>21</v>
      </c>
      <c r="C434" s="42"/>
      <c r="D434" s="43"/>
      <c r="E434" s="43"/>
      <c r="F434" s="44"/>
      <c r="G434" s="43"/>
      <c r="H434" s="43"/>
      <c r="I434" s="45"/>
      <c r="J434" s="45"/>
      <c r="L434" s="38" t="str">
        <f>C428&amp;B434</f>
        <v>SAIB Nacional</v>
      </c>
    </row>
    <row r="435" spans="1:12" x14ac:dyDescent="0.35">
      <c r="A435" s="30"/>
      <c r="B435" s="2" t="s">
        <v>22</v>
      </c>
      <c r="C435" s="42"/>
      <c r="D435" s="43"/>
      <c r="E435" s="43"/>
      <c r="F435" s="44"/>
      <c r="G435" s="43"/>
      <c r="H435" s="43"/>
      <c r="I435" s="45"/>
      <c r="J435" s="45"/>
      <c r="L435" s="38" t="str">
        <f>C428&amp;B435</f>
        <v>SAIB Regional</v>
      </c>
    </row>
    <row r="436" spans="1:12" x14ac:dyDescent="0.35">
      <c r="A436" s="30"/>
      <c r="B436" s="2" t="s">
        <v>23</v>
      </c>
      <c r="C436" s="42"/>
      <c r="D436" s="43"/>
      <c r="E436" s="43"/>
      <c r="F436" s="43"/>
      <c r="G436" s="43"/>
      <c r="H436" s="43"/>
      <c r="I436" s="45"/>
      <c r="J436" s="45"/>
      <c r="L436" s="38" t="str">
        <f>C428&amp;B436</f>
        <v>SAIB Local</v>
      </c>
    </row>
    <row r="437" spans="1:12" x14ac:dyDescent="0.35">
      <c r="A437" s="30"/>
      <c r="B437" s="2" t="s">
        <v>24</v>
      </c>
      <c r="C437" s="42"/>
      <c r="D437" s="43"/>
      <c r="E437" s="43"/>
      <c r="F437" s="43"/>
      <c r="G437" s="43"/>
      <c r="H437" s="43"/>
      <c r="I437" s="45"/>
      <c r="J437" s="45"/>
      <c r="L437" s="38" t="str">
        <f>C428&amp;B437</f>
        <v>Desagregación compartida del bucle local</v>
      </c>
    </row>
    <row r="438" spans="1:12" x14ac:dyDescent="0.35">
      <c r="A438" s="30"/>
      <c r="B438" s="2" t="s">
        <v>25</v>
      </c>
      <c r="C438" s="42"/>
      <c r="D438" s="43"/>
      <c r="E438" s="43"/>
      <c r="F438" s="43"/>
      <c r="G438" s="43"/>
      <c r="H438" s="43"/>
      <c r="I438" s="45"/>
      <c r="J438" s="45"/>
      <c r="L438" s="38" t="str">
        <f>C428&amp;B438</f>
        <v>Desagregación total del bucle local</v>
      </c>
    </row>
    <row r="439" spans="1:12" x14ac:dyDescent="0.35">
      <c r="A439" s="30"/>
      <c r="B439" s="2" t="s">
        <v>26</v>
      </c>
      <c r="C439" s="42"/>
      <c r="D439" s="43"/>
      <c r="E439" s="43"/>
      <c r="F439" s="43"/>
      <c r="G439" s="43"/>
      <c r="H439" s="43"/>
      <c r="I439" s="45"/>
      <c r="J439" s="45"/>
      <c r="L439" s="38" t="str">
        <f>C428&amp;B439</f>
        <v>Desagregación virtual del bucle local</v>
      </c>
    </row>
    <row r="440" spans="1:12" x14ac:dyDescent="0.35">
      <c r="A440" s="30"/>
      <c r="C440" s="47"/>
      <c r="D440" s="47"/>
      <c r="E440" s="47"/>
      <c r="F440" s="47"/>
      <c r="G440" s="47"/>
      <c r="H440" s="47"/>
      <c r="I440" s="47"/>
      <c r="J440" s="47"/>
    </row>
    <row r="441" spans="1:12" x14ac:dyDescent="0.35">
      <c r="A441" s="30"/>
      <c r="B441" s="46"/>
    </row>
    <row r="442" spans="1:12" x14ac:dyDescent="0.35">
      <c r="A442" s="30">
        <f>A428+1</f>
        <v>32</v>
      </c>
      <c r="B442" s="32" t="s">
        <v>0</v>
      </c>
      <c r="C442" s="33"/>
      <c r="D442" s="34"/>
      <c r="E442" s="34"/>
      <c r="F442" s="34"/>
      <c r="G442" s="34"/>
      <c r="H442" s="34"/>
      <c r="I442" s="34"/>
      <c r="J442" s="34"/>
    </row>
    <row r="443" spans="1:12" x14ac:dyDescent="0.35">
      <c r="A443" s="30"/>
      <c r="B443" s="34"/>
      <c r="C443" s="34"/>
      <c r="D443" s="34"/>
      <c r="E443" s="34"/>
      <c r="F443" s="34"/>
      <c r="G443" s="34"/>
      <c r="H443" s="34"/>
      <c r="I443" s="34"/>
      <c r="J443" s="34"/>
    </row>
    <row r="444" spans="1:12" x14ac:dyDescent="0.35">
      <c r="A444" s="30"/>
      <c r="B444" s="35" t="s">
        <v>11</v>
      </c>
      <c r="C444" s="36"/>
      <c r="D444" s="36"/>
      <c r="E444" s="36"/>
      <c r="F444" s="36"/>
      <c r="G444" s="36"/>
      <c r="H444" s="36"/>
      <c r="I444" s="36"/>
      <c r="J444" s="36"/>
    </row>
    <row r="445" spans="1:12" x14ac:dyDescent="0.35">
      <c r="A445" s="30"/>
      <c r="C445" s="34"/>
      <c r="D445" s="34"/>
      <c r="E445" s="34"/>
      <c r="F445" s="34"/>
      <c r="G445" s="34"/>
      <c r="H445" s="34"/>
      <c r="I445" s="34"/>
      <c r="J445" s="34"/>
    </row>
    <row r="446" spans="1:12" x14ac:dyDescent="0.35">
      <c r="A446" s="30"/>
      <c r="B446" s="34"/>
      <c r="C446" s="34"/>
      <c r="D446" s="34"/>
      <c r="E446" s="34"/>
      <c r="F446" s="34"/>
      <c r="G446" s="34"/>
      <c r="H446" s="34"/>
      <c r="I446" s="34"/>
      <c r="J446" s="34"/>
    </row>
    <row r="447" spans="1:12" ht="39" x14ac:dyDescent="0.35">
      <c r="A447" s="30"/>
      <c r="B447" s="37"/>
      <c r="C447" s="1" t="s">
        <v>2</v>
      </c>
      <c r="D447" s="1" t="s">
        <v>4</v>
      </c>
      <c r="E447" s="1" t="s">
        <v>5</v>
      </c>
      <c r="F447" s="1" t="s">
        <v>6</v>
      </c>
      <c r="G447" s="1" t="s">
        <v>7</v>
      </c>
      <c r="H447" s="1" t="s">
        <v>8</v>
      </c>
      <c r="I447" s="1" t="s">
        <v>9</v>
      </c>
      <c r="J447" s="1" t="s">
        <v>3</v>
      </c>
      <c r="L447" s="38"/>
    </row>
    <row r="448" spans="1:12" x14ac:dyDescent="0.35">
      <c r="A448" s="30"/>
      <c r="B448" s="2" t="s">
        <v>21</v>
      </c>
      <c r="C448" s="42"/>
      <c r="D448" s="43"/>
      <c r="E448" s="43"/>
      <c r="F448" s="44"/>
      <c r="G448" s="43"/>
      <c r="H448" s="43"/>
      <c r="I448" s="45"/>
      <c r="J448" s="45"/>
      <c r="L448" s="38" t="str">
        <f>C442&amp;B448</f>
        <v>SAIB Nacional</v>
      </c>
    </row>
    <row r="449" spans="1:12" x14ac:dyDescent="0.35">
      <c r="A449" s="30"/>
      <c r="B449" s="2" t="s">
        <v>22</v>
      </c>
      <c r="C449" s="42"/>
      <c r="D449" s="43"/>
      <c r="E449" s="43"/>
      <c r="F449" s="44"/>
      <c r="G449" s="43"/>
      <c r="H449" s="43"/>
      <c r="I449" s="45"/>
      <c r="J449" s="45"/>
      <c r="L449" s="38" t="str">
        <f>C442&amp;B449</f>
        <v>SAIB Regional</v>
      </c>
    </row>
    <row r="450" spans="1:12" x14ac:dyDescent="0.35">
      <c r="A450" s="30"/>
      <c r="B450" s="2" t="s">
        <v>23</v>
      </c>
      <c r="C450" s="42"/>
      <c r="D450" s="43"/>
      <c r="E450" s="43"/>
      <c r="F450" s="43"/>
      <c r="G450" s="43"/>
      <c r="H450" s="43"/>
      <c r="I450" s="45"/>
      <c r="J450" s="45"/>
      <c r="L450" s="38" t="str">
        <f>C442&amp;B450</f>
        <v>SAIB Local</v>
      </c>
    </row>
    <row r="451" spans="1:12" x14ac:dyDescent="0.35">
      <c r="A451" s="30"/>
      <c r="B451" s="2" t="s">
        <v>24</v>
      </c>
      <c r="C451" s="42"/>
      <c r="D451" s="43"/>
      <c r="E451" s="43"/>
      <c r="F451" s="43"/>
      <c r="G451" s="43"/>
      <c r="H451" s="43"/>
      <c r="I451" s="45"/>
      <c r="J451" s="45"/>
      <c r="L451" s="38" t="str">
        <f>C442&amp;B451</f>
        <v>Desagregación compartida del bucle local</v>
      </c>
    </row>
    <row r="452" spans="1:12" x14ac:dyDescent="0.35">
      <c r="A452" s="30"/>
      <c r="B452" s="2" t="s">
        <v>25</v>
      </c>
      <c r="C452" s="42"/>
      <c r="D452" s="43"/>
      <c r="E452" s="43"/>
      <c r="F452" s="43"/>
      <c r="G452" s="43"/>
      <c r="H452" s="43"/>
      <c r="I452" s="45"/>
      <c r="J452" s="45"/>
      <c r="L452" s="38" t="str">
        <f>C442&amp;B452</f>
        <v>Desagregación total del bucle local</v>
      </c>
    </row>
    <row r="453" spans="1:12" x14ac:dyDescent="0.35">
      <c r="A453" s="30"/>
      <c r="B453" s="2" t="s">
        <v>26</v>
      </c>
      <c r="C453" s="42"/>
      <c r="D453" s="43"/>
      <c r="E453" s="43"/>
      <c r="F453" s="43"/>
      <c r="G453" s="43"/>
      <c r="H453" s="43"/>
      <c r="I453" s="45"/>
      <c r="J453" s="45"/>
      <c r="L453" s="38" t="str">
        <f>C442&amp;B453</f>
        <v>Desagregación virtual del bucle local</v>
      </c>
    </row>
    <row r="454" spans="1:12" x14ac:dyDescent="0.35">
      <c r="A454" s="30"/>
      <c r="C454" s="47"/>
      <c r="D454" s="47"/>
      <c r="E454" s="47"/>
      <c r="F454" s="47"/>
      <c r="G454" s="47"/>
      <c r="H454" s="47"/>
      <c r="I454" s="47"/>
      <c r="J454" s="47"/>
    </row>
    <row r="455" spans="1:12" x14ac:dyDescent="0.35">
      <c r="A455" s="30"/>
      <c r="B455" s="46"/>
    </row>
    <row r="456" spans="1:12" x14ac:dyDescent="0.35">
      <c r="A456" s="30">
        <f>A442+1</f>
        <v>33</v>
      </c>
      <c r="B456" s="32" t="s">
        <v>0</v>
      </c>
      <c r="C456" s="33"/>
      <c r="D456" s="34"/>
      <c r="E456" s="34"/>
      <c r="F456" s="34"/>
      <c r="G456" s="34"/>
      <c r="H456" s="34"/>
      <c r="I456" s="34"/>
      <c r="J456" s="34"/>
    </row>
    <row r="457" spans="1:12" x14ac:dyDescent="0.35">
      <c r="A457" s="30"/>
      <c r="B457" s="34"/>
      <c r="C457" s="34"/>
      <c r="D457" s="34"/>
      <c r="E457" s="34"/>
      <c r="F457" s="34"/>
      <c r="G457" s="34"/>
      <c r="H457" s="34"/>
      <c r="I457" s="34"/>
      <c r="J457" s="34"/>
    </row>
    <row r="458" spans="1:12" x14ac:dyDescent="0.35">
      <c r="A458" s="30"/>
      <c r="B458" s="35" t="s">
        <v>11</v>
      </c>
      <c r="C458" s="36"/>
      <c r="D458" s="36"/>
      <c r="E458" s="36"/>
      <c r="F458" s="36"/>
      <c r="G458" s="36"/>
      <c r="H458" s="36"/>
      <c r="I458" s="36"/>
      <c r="J458" s="36"/>
    </row>
    <row r="459" spans="1:12" x14ac:dyDescent="0.35">
      <c r="A459" s="30"/>
      <c r="C459" s="34"/>
      <c r="D459" s="34"/>
      <c r="E459" s="34"/>
      <c r="F459" s="34"/>
      <c r="G459" s="34"/>
      <c r="H459" s="34"/>
      <c r="I459" s="34"/>
      <c r="J459" s="34"/>
    </row>
    <row r="460" spans="1:12" x14ac:dyDescent="0.35">
      <c r="A460" s="30"/>
      <c r="B460" s="34"/>
      <c r="C460" s="34"/>
      <c r="D460" s="34"/>
      <c r="E460" s="34"/>
      <c r="F460" s="34"/>
      <c r="G460" s="34"/>
      <c r="H460" s="34"/>
      <c r="I460" s="34"/>
      <c r="J460" s="34"/>
    </row>
    <row r="461" spans="1:12" ht="39" x14ac:dyDescent="0.35">
      <c r="A461" s="30"/>
      <c r="B461" s="37"/>
      <c r="C461" s="1" t="s">
        <v>2</v>
      </c>
      <c r="D461" s="1" t="s">
        <v>4</v>
      </c>
      <c r="E461" s="1" t="s">
        <v>5</v>
      </c>
      <c r="F461" s="1" t="s">
        <v>6</v>
      </c>
      <c r="G461" s="1" t="s">
        <v>7</v>
      </c>
      <c r="H461" s="1" t="s">
        <v>8</v>
      </c>
      <c r="I461" s="1" t="s">
        <v>9</v>
      </c>
      <c r="J461" s="1" t="s">
        <v>3</v>
      </c>
      <c r="L461" s="38"/>
    </row>
    <row r="462" spans="1:12" x14ac:dyDescent="0.35">
      <c r="A462" s="30"/>
      <c r="B462" s="2" t="s">
        <v>21</v>
      </c>
      <c r="C462" s="42"/>
      <c r="D462" s="43"/>
      <c r="E462" s="43"/>
      <c r="F462" s="44"/>
      <c r="G462" s="43"/>
      <c r="H462" s="43"/>
      <c r="I462" s="45"/>
      <c r="J462" s="45"/>
      <c r="L462" s="38" t="str">
        <f>C456&amp;B462</f>
        <v>SAIB Nacional</v>
      </c>
    </row>
    <row r="463" spans="1:12" x14ac:dyDescent="0.35">
      <c r="A463" s="30"/>
      <c r="B463" s="2" t="s">
        <v>22</v>
      </c>
      <c r="C463" s="42"/>
      <c r="D463" s="43"/>
      <c r="E463" s="43"/>
      <c r="F463" s="44"/>
      <c r="G463" s="43"/>
      <c r="H463" s="43"/>
      <c r="I463" s="45"/>
      <c r="J463" s="45"/>
      <c r="L463" s="38" t="str">
        <f>C456&amp;B463</f>
        <v>SAIB Regional</v>
      </c>
    </row>
    <row r="464" spans="1:12" x14ac:dyDescent="0.35">
      <c r="A464" s="30"/>
      <c r="B464" s="2" t="s">
        <v>23</v>
      </c>
      <c r="C464" s="42"/>
      <c r="D464" s="43"/>
      <c r="E464" s="43"/>
      <c r="F464" s="43"/>
      <c r="G464" s="43"/>
      <c r="H464" s="43"/>
      <c r="I464" s="45"/>
      <c r="J464" s="45"/>
      <c r="L464" s="38" t="str">
        <f>C456&amp;B464</f>
        <v>SAIB Local</v>
      </c>
    </row>
    <row r="465" spans="1:12" x14ac:dyDescent="0.35">
      <c r="A465" s="30"/>
      <c r="B465" s="2" t="s">
        <v>24</v>
      </c>
      <c r="C465" s="42"/>
      <c r="D465" s="43"/>
      <c r="E465" s="43"/>
      <c r="F465" s="43"/>
      <c r="G465" s="43"/>
      <c r="H465" s="43"/>
      <c r="I465" s="45"/>
      <c r="J465" s="45"/>
      <c r="L465" s="38" t="str">
        <f>C456&amp;B465</f>
        <v>Desagregación compartida del bucle local</v>
      </c>
    </row>
    <row r="466" spans="1:12" x14ac:dyDescent="0.35">
      <c r="A466" s="30"/>
      <c r="B466" s="2" t="s">
        <v>25</v>
      </c>
      <c r="C466" s="42"/>
      <c r="D466" s="43"/>
      <c r="E466" s="43"/>
      <c r="F466" s="43"/>
      <c r="G466" s="43"/>
      <c r="H466" s="43"/>
      <c r="I466" s="45"/>
      <c r="J466" s="45"/>
      <c r="L466" s="38" t="str">
        <f>C456&amp;B466</f>
        <v>Desagregación total del bucle local</v>
      </c>
    </row>
    <row r="467" spans="1:12" x14ac:dyDescent="0.35">
      <c r="A467" s="30"/>
      <c r="B467" s="2" t="s">
        <v>26</v>
      </c>
      <c r="C467" s="42"/>
      <c r="D467" s="43"/>
      <c r="E467" s="43"/>
      <c r="F467" s="43"/>
      <c r="G467" s="43"/>
      <c r="H467" s="43"/>
      <c r="I467" s="45"/>
      <c r="J467" s="45"/>
      <c r="L467" s="38" t="str">
        <f>C456&amp;B467</f>
        <v>Desagregación virtual del bucle local</v>
      </c>
    </row>
    <row r="468" spans="1:12" x14ac:dyDescent="0.35">
      <c r="A468" s="30"/>
      <c r="C468" s="47"/>
      <c r="D468" s="47"/>
      <c r="E468" s="47"/>
      <c r="F468" s="47"/>
      <c r="G468" s="47"/>
      <c r="H468" s="47"/>
      <c r="I468" s="47"/>
      <c r="J468" s="47"/>
    </row>
    <row r="469" spans="1:12" x14ac:dyDescent="0.35">
      <c r="A469" s="30"/>
      <c r="B469" s="46"/>
    </row>
    <row r="470" spans="1:12" x14ac:dyDescent="0.35">
      <c r="A470" s="30">
        <f>A456+1</f>
        <v>34</v>
      </c>
      <c r="B470" s="32" t="s">
        <v>0</v>
      </c>
      <c r="C470" s="33"/>
      <c r="D470" s="34"/>
      <c r="E470" s="34"/>
      <c r="F470" s="34"/>
      <c r="G470" s="34"/>
      <c r="H470" s="34"/>
      <c r="I470" s="34"/>
      <c r="J470" s="34"/>
    </row>
    <row r="471" spans="1:12" x14ac:dyDescent="0.35">
      <c r="A471" s="30"/>
      <c r="B471" s="34"/>
      <c r="C471" s="34"/>
      <c r="D471" s="34"/>
      <c r="E471" s="34"/>
      <c r="F471" s="34"/>
      <c r="G471" s="34"/>
      <c r="H471" s="34"/>
      <c r="I471" s="34"/>
      <c r="J471" s="34"/>
    </row>
    <row r="472" spans="1:12" x14ac:dyDescent="0.35">
      <c r="A472" s="30"/>
      <c r="B472" s="35" t="s">
        <v>11</v>
      </c>
      <c r="C472" s="36"/>
      <c r="D472" s="36"/>
      <c r="E472" s="36"/>
      <c r="F472" s="36"/>
      <c r="G472" s="36"/>
      <c r="H472" s="36"/>
      <c r="I472" s="36"/>
      <c r="J472" s="36"/>
    </row>
    <row r="473" spans="1:12" x14ac:dyDescent="0.35">
      <c r="A473" s="30"/>
      <c r="C473" s="34"/>
      <c r="D473" s="34"/>
      <c r="E473" s="34"/>
      <c r="F473" s="34"/>
      <c r="G473" s="34"/>
      <c r="H473" s="34"/>
      <c r="I473" s="34"/>
      <c r="J473" s="34"/>
    </row>
    <row r="474" spans="1:12" x14ac:dyDescent="0.35">
      <c r="A474" s="30"/>
      <c r="B474" s="34"/>
      <c r="C474" s="34"/>
      <c r="D474" s="34"/>
      <c r="E474" s="34"/>
      <c r="F474" s="34"/>
      <c r="G474" s="34"/>
      <c r="H474" s="34"/>
      <c r="I474" s="34"/>
      <c r="J474" s="34"/>
    </row>
    <row r="475" spans="1:12" ht="39" x14ac:dyDescent="0.35">
      <c r="A475" s="30"/>
      <c r="B475" s="37"/>
      <c r="C475" s="1" t="s">
        <v>2</v>
      </c>
      <c r="D475" s="1" t="s">
        <v>4</v>
      </c>
      <c r="E475" s="1" t="s">
        <v>5</v>
      </c>
      <c r="F475" s="1" t="s">
        <v>6</v>
      </c>
      <c r="G475" s="1" t="s">
        <v>7</v>
      </c>
      <c r="H475" s="1" t="s">
        <v>8</v>
      </c>
      <c r="I475" s="1" t="s">
        <v>9</v>
      </c>
      <c r="J475" s="1" t="s">
        <v>3</v>
      </c>
      <c r="L475" s="38"/>
    </row>
    <row r="476" spans="1:12" x14ac:dyDescent="0.35">
      <c r="A476" s="30"/>
      <c r="B476" s="2" t="s">
        <v>21</v>
      </c>
      <c r="C476" s="42"/>
      <c r="D476" s="43"/>
      <c r="E476" s="43"/>
      <c r="F476" s="44"/>
      <c r="G476" s="43"/>
      <c r="H476" s="43"/>
      <c r="I476" s="45"/>
      <c r="J476" s="45"/>
      <c r="L476" s="38" t="str">
        <f>C470&amp;B476</f>
        <v>SAIB Nacional</v>
      </c>
    </row>
    <row r="477" spans="1:12" x14ac:dyDescent="0.35">
      <c r="A477" s="30"/>
      <c r="B477" s="2" t="s">
        <v>22</v>
      </c>
      <c r="C477" s="42"/>
      <c r="D477" s="43"/>
      <c r="E477" s="43"/>
      <c r="F477" s="44"/>
      <c r="G477" s="43"/>
      <c r="H477" s="43"/>
      <c r="I477" s="45"/>
      <c r="J477" s="45"/>
      <c r="L477" s="38" t="str">
        <f>C470&amp;B477</f>
        <v>SAIB Regional</v>
      </c>
    </row>
    <row r="478" spans="1:12" x14ac:dyDescent="0.35">
      <c r="A478" s="30"/>
      <c r="B478" s="2" t="s">
        <v>23</v>
      </c>
      <c r="C478" s="42"/>
      <c r="D478" s="43"/>
      <c r="E478" s="43"/>
      <c r="F478" s="43"/>
      <c r="G478" s="43"/>
      <c r="H478" s="43"/>
      <c r="I478" s="45"/>
      <c r="J478" s="45"/>
      <c r="L478" s="38" t="str">
        <f>C470&amp;B478</f>
        <v>SAIB Local</v>
      </c>
    </row>
    <row r="479" spans="1:12" x14ac:dyDescent="0.35">
      <c r="A479" s="30"/>
      <c r="B479" s="2" t="s">
        <v>24</v>
      </c>
      <c r="C479" s="42"/>
      <c r="D479" s="43"/>
      <c r="E479" s="43"/>
      <c r="F479" s="43"/>
      <c r="G479" s="43"/>
      <c r="H479" s="43"/>
      <c r="I479" s="45"/>
      <c r="J479" s="45"/>
      <c r="L479" s="38" t="str">
        <f>C470&amp;B479</f>
        <v>Desagregación compartida del bucle local</v>
      </c>
    </row>
    <row r="480" spans="1:12" x14ac:dyDescent="0.35">
      <c r="A480" s="30"/>
      <c r="B480" s="2" t="s">
        <v>25</v>
      </c>
      <c r="C480" s="42"/>
      <c r="D480" s="43"/>
      <c r="E480" s="43"/>
      <c r="F480" s="43"/>
      <c r="G480" s="43"/>
      <c r="H480" s="43"/>
      <c r="I480" s="45"/>
      <c r="J480" s="45"/>
      <c r="L480" s="38" t="str">
        <f>C470&amp;B480</f>
        <v>Desagregación total del bucle local</v>
      </c>
    </row>
    <row r="481" spans="1:12" x14ac:dyDescent="0.35">
      <c r="A481" s="30"/>
      <c r="B481" s="2" t="s">
        <v>26</v>
      </c>
      <c r="C481" s="42"/>
      <c r="D481" s="43"/>
      <c r="E481" s="43"/>
      <c r="F481" s="43"/>
      <c r="G481" s="43"/>
      <c r="H481" s="43"/>
      <c r="I481" s="45"/>
      <c r="J481" s="45"/>
      <c r="L481" s="38" t="str">
        <f>C470&amp;B481</f>
        <v>Desagregación virtual del bucle local</v>
      </c>
    </row>
    <row r="482" spans="1:12" x14ac:dyDescent="0.35">
      <c r="A482" s="30"/>
      <c r="C482" s="47"/>
      <c r="D482" s="47"/>
      <c r="E482" s="47"/>
      <c r="F482" s="47"/>
      <c r="G482" s="47"/>
      <c r="H482" s="47"/>
      <c r="I482" s="47"/>
      <c r="J482" s="47"/>
    </row>
    <row r="483" spans="1:12" x14ac:dyDescent="0.35">
      <c r="A483" s="30"/>
      <c r="B483" s="46"/>
    </row>
    <row r="484" spans="1:12" x14ac:dyDescent="0.35">
      <c r="A484" s="30">
        <f>A470+1</f>
        <v>35</v>
      </c>
      <c r="B484" s="32" t="s">
        <v>0</v>
      </c>
      <c r="C484" s="33"/>
      <c r="D484" s="34"/>
      <c r="E484" s="34"/>
      <c r="F484" s="34"/>
      <c r="G484" s="34"/>
      <c r="H484" s="34"/>
      <c r="I484" s="34"/>
      <c r="J484" s="34"/>
    </row>
    <row r="485" spans="1:12" x14ac:dyDescent="0.35">
      <c r="A485" s="30"/>
      <c r="B485" s="34"/>
      <c r="C485" s="34"/>
      <c r="D485" s="34"/>
      <c r="E485" s="34"/>
      <c r="F485" s="34"/>
      <c r="G485" s="34"/>
      <c r="H485" s="34"/>
      <c r="I485" s="34"/>
      <c r="J485" s="34"/>
    </row>
    <row r="486" spans="1:12" x14ac:dyDescent="0.35">
      <c r="A486" s="30"/>
      <c r="B486" s="35" t="s">
        <v>11</v>
      </c>
      <c r="C486" s="36"/>
      <c r="D486" s="36"/>
      <c r="E486" s="36"/>
      <c r="F486" s="36"/>
      <c r="G486" s="36"/>
      <c r="H486" s="36"/>
      <c r="I486" s="36"/>
      <c r="J486" s="36"/>
    </row>
    <row r="487" spans="1:12" x14ac:dyDescent="0.35">
      <c r="A487" s="30"/>
      <c r="C487" s="34"/>
      <c r="D487" s="34"/>
      <c r="E487" s="34"/>
      <c r="F487" s="34"/>
      <c r="G487" s="34"/>
      <c r="H487" s="34"/>
      <c r="I487" s="34"/>
      <c r="J487" s="34"/>
    </row>
    <row r="488" spans="1:12" x14ac:dyDescent="0.35">
      <c r="A488" s="30"/>
      <c r="B488" s="34"/>
      <c r="C488" s="34"/>
      <c r="D488" s="34"/>
      <c r="E488" s="34"/>
      <c r="F488" s="34"/>
      <c r="G488" s="34"/>
      <c r="H488" s="34"/>
      <c r="I488" s="34"/>
      <c r="J488" s="34"/>
    </row>
    <row r="489" spans="1:12" ht="39" x14ac:dyDescent="0.35">
      <c r="A489" s="30"/>
      <c r="B489" s="37"/>
      <c r="C489" s="1" t="s">
        <v>2</v>
      </c>
      <c r="D489" s="1" t="s">
        <v>4</v>
      </c>
      <c r="E489" s="1" t="s">
        <v>5</v>
      </c>
      <c r="F489" s="1" t="s">
        <v>6</v>
      </c>
      <c r="G489" s="1" t="s">
        <v>7</v>
      </c>
      <c r="H489" s="1" t="s">
        <v>8</v>
      </c>
      <c r="I489" s="1" t="s">
        <v>9</v>
      </c>
      <c r="J489" s="1" t="s">
        <v>3</v>
      </c>
      <c r="L489" s="38"/>
    </row>
    <row r="490" spans="1:12" x14ac:dyDescent="0.35">
      <c r="A490" s="30"/>
      <c r="B490" s="2" t="s">
        <v>21</v>
      </c>
      <c r="C490" s="42"/>
      <c r="D490" s="43"/>
      <c r="E490" s="43"/>
      <c r="F490" s="44"/>
      <c r="G490" s="43"/>
      <c r="H490" s="43"/>
      <c r="I490" s="45"/>
      <c r="J490" s="45"/>
      <c r="L490" s="38" t="str">
        <f>C484&amp;B490</f>
        <v>SAIB Nacional</v>
      </c>
    </row>
    <row r="491" spans="1:12" x14ac:dyDescent="0.35">
      <c r="A491" s="30"/>
      <c r="B491" s="2" t="s">
        <v>22</v>
      </c>
      <c r="C491" s="42"/>
      <c r="D491" s="43"/>
      <c r="E491" s="43"/>
      <c r="F491" s="44"/>
      <c r="G491" s="43"/>
      <c r="H491" s="43"/>
      <c r="I491" s="45"/>
      <c r="J491" s="45"/>
      <c r="L491" s="38" t="str">
        <f>C484&amp;B491</f>
        <v>SAIB Regional</v>
      </c>
    </row>
    <row r="492" spans="1:12" x14ac:dyDescent="0.35">
      <c r="A492" s="30"/>
      <c r="B492" s="2" t="s">
        <v>23</v>
      </c>
      <c r="C492" s="42"/>
      <c r="D492" s="43"/>
      <c r="E492" s="43"/>
      <c r="F492" s="43"/>
      <c r="G492" s="43"/>
      <c r="H492" s="43"/>
      <c r="I492" s="45"/>
      <c r="J492" s="45"/>
      <c r="L492" s="38" t="str">
        <f>C484&amp;B492</f>
        <v>SAIB Local</v>
      </c>
    </row>
    <row r="493" spans="1:12" x14ac:dyDescent="0.35">
      <c r="A493" s="30"/>
      <c r="B493" s="2" t="s">
        <v>24</v>
      </c>
      <c r="C493" s="42"/>
      <c r="D493" s="43"/>
      <c r="E493" s="43"/>
      <c r="F493" s="43"/>
      <c r="G493" s="43"/>
      <c r="H493" s="43"/>
      <c r="I493" s="45"/>
      <c r="J493" s="45"/>
      <c r="L493" s="38" t="str">
        <f>C484&amp;B493</f>
        <v>Desagregación compartida del bucle local</v>
      </c>
    </row>
    <row r="494" spans="1:12" x14ac:dyDescent="0.35">
      <c r="A494" s="30"/>
      <c r="B494" s="2" t="s">
        <v>25</v>
      </c>
      <c r="C494" s="42"/>
      <c r="D494" s="43"/>
      <c r="E494" s="43"/>
      <c r="F494" s="43"/>
      <c r="G494" s="43"/>
      <c r="H494" s="43"/>
      <c r="I494" s="45"/>
      <c r="J494" s="45"/>
      <c r="L494" s="38" t="str">
        <f>C484&amp;B494</f>
        <v>Desagregación total del bucle local</v>
      </c>
    </row>
    <row r="495" spans="1:12" x14ac:dyDescent="0.35">
      <c r="A495" s="30"/>
      <c r="B495" s="2" t="s">
        <v>26</v>
      </c>
      <c r="C495" s="42"/>
      <c r="D495" s="43"/>
      <c r="E495" s="43"/>
      <c r="F495" s="43"/>
      <c r="G495" s="43"/>
      <c r="H495" s="43"/>
      <c r="I495" s="45"/>
      <c r="J495" s="45"/>
      <c r="L495" s="38" t="str">
        <f>C484&amp;B495</f>
        <v>Desagregación virtual del bucle local</v>
      </c>
    </row>
    <row r="496" spans="1:12" x14ac:dyDescent="0.35">
      <c r="A496" s="30"/>
      <c r="C496" s="47"/>
      <c r="D496" s="47"/>
      <c r="E496" s="47"/>
      <c r="F496" s="47"/>
      <c r="G496" s="47"/>
      <c r="H496" s="47"/>
      <c r="I496" s="47"/>
      <c r="J496" s="47"/>
    </row>
    <row r="497" spans="1:12" x14ac:dyDescent="0.35">
      <c r="A497" s="30"/>
      <c r="B497" s="46"/>
    </row>
    <row r="498" spans="1:12" x14ac:dyDescent="0.35">
      <c r="A498" s="30">
        <f>A484+1</f>
        <v>36</v>
      </c>
      <c r="B498" s="32" t="s">
        <v>0</v>
      </c>
      <c r="C498" s="33"/>
      <c r="D498" s="34"/>
      <c r="E498" s="34"/>
      <c r="F498" s="34"/>
      <c r="G498" s="34"/>
      <c r="H498" s="34"/>
      <c r="I498" s="34"/>
      <c r="J498" s="34"/>
    </row>
    <row r="499" spans="1:12" x14ac:dyDescent="0.35">
      <c r="A499" s="30"/>
      <c r="B499" s="34"/>
      <c r="C499" s="34"/>
      <c r="D499" s="34"/>
      <c r="E499" s="34"/>
      <c r="F499" s="34"/>
      <c r="G499" s="34"/>
      <c r="H499" s="34"/>
      <c r="I499" s="34"/>
      <c r="J499" s="34"/>
    </row>
    <row r="500" spans="1:12" x14ac:dyDescent="0.35">
      <c r="A500" s="30"/>
      <c r="B500" s="35" t="s">
        <v>11</v>
      </c>
      <c r="C500" s="36"/>
      <c r="D500" s="36"/>
      <c r="E500" s="36"/>
      <c r="F500" s="36"/>
      <c r="G500" s="36"/>
      <c r="H500" s="36"/>
      <c r="I500" s="36"/>
      <c r="J500" s="36"/>
    </row>
    <row r="501" spans="1:12" x14ac:dyDescent="0.35">
      <c r="A501" s="30"/>
      <c r="C501" s="34"/>
      <c r="D501" s="34"/>
      <c r="E501" s="34"/>
      <c r="F501" s="34"/>
      <c r="G501" s="34"/>
      <c r="H501" s="34"/>
      <c r="I501" s="34"/>
      <c r="J501" s="34"/>
    </row>
    <row r="502" spans="1:12" x14ac:dyDescent="0.35">
      <c r="A502" s="30"/>
      <c r="B502" s="34"/>
      <c r="C502" s="34"/>
      <c r="D502" s="34"/>
      <c r="E502" s="34"/>
      <c r="F502" s="34"/>
      <c r="G502" s="34"/>
      <c r="H502" s="34"/>
      <c r="I502" s="34"/>
      <c r="J502" s="34"/>
    </row>
    <row r="503" spans="1:12" ht="39" x14ac:dyDescent="0.35">
      <c r="A503" s="30"/>
      <c r="B503" s="37"/>
      <c r="C503" s="1" t="s">
        <v>2</v>
      </c>
      <c r="D503" s="1" t="s">
        <v>4</v>
      </c>
      <c r="E503" s="1" t="s">
        <v>5</v>
      </c>
      <c r="F503" s="1" t="s">
        <v>6</v>
      </c>
      <c r="G503" s="1" t="s">
        <v>7</v>
      </c>
      <c r="H503" s="1" t="s">
        <v>8</v>
      </c>
      <c r="I503" s="1" t="s">
        <v>9</v>
      </c>
      <c r="J503" s="1" t="s">
        <v>3</v>
      </c>
      <c r="L503" s="38"/>
    </row>
    <row r="504" spans="1:12" x14ac:dyDescent="0.35">
      <c r="A504" s="30"/>
      <c r="B504" s="2" t="s">
        <v>21</v>
      </c>
      <c r="C504" s="42"/>
      <c r="D504" s="43"/>
      <c r="E504" s="43"/>
      <c r="F504" s="44"/>
      <c r="G504" s="43"/>
      <c r="H504" s="43"/>
      <c r="I504" s="45"/>
      <c r="J504" s="45"/>
      <c r="L504" s="38" t="str">
        <f>C498&amp;B504</f>
        <v>SAIB Nacional</v>
      </c>
    </row>
    <row r="505" spans="1:12" x14ac:dyDescent="0.35">
      <c r="A505" s="30"/>
      <c r="B505" s="2" t="s">
        <v>22</v>
      </c>
      <c r="C505" s="42"/>
      <c r="D505" s="43"/>
      <c r="E505" s="43"/>
      <c r="F505" s="44"/>
      <c r="G505" s="43"/>
      <c r="H505" s="43"/>
      <c r="I505" s="45"/>
      <c r="J505" s="45"/>
      <c r="L505" s="38" t="str">
        <f>C498&amp;B505</f>
        <v>SAIB Regional</v>
      </c>
    </row>
    <row r="506" spans="1:12" x14ac:dyDescent="0.35">
      <c r="A506" s="30"/>
      <c r="B506" s="2" t="s">
        <v>23</v>
      </c>
      <c r="C506" s="42"/>
      <c r="D506" s="43"/>
      <c r="E506" s="43"/>
      <c r="F506" s="43"/>
      <c r="G506" s="43"/>
      <c r="H506" s="43"/>
      <c r="I506" s="45"/>
      <c r="J506" s="45"/>
      <c r="L506" s="38" t="str">
        <f>C498&amp;B506</f>
        <v>SAIB Local</v>
      </c>
    </row>
    <row r="507" spans="1:12" x14ac:dyDescent="0.35">
      <c r="A507" s="30"/>
      <c r="B507" s="2" t="s">
        <v>24</v>
      </c>
      <c r="C507" s="42"/>
      <c r="D507" s="43"/>
      <c r="E507" s="43"/>
      <c r="F507" s="43"/>
      <c r="G507" s="43"/>
      <c r="H507" s="43"/>
      <c r="I507" s="45"/>
      <c r="J507" s="45"/>
      <c r="L507" s="38" t="str">
        <f>C498&amp;B507</f>
        <v>Desagregación compartida del bucle local</v>
      </c>
    </row>
    <row r="508" spans="1:12" x14ac:dyDescent="0.35">
      <c r="A508" s="30"/>
      <c r="B508" s="2" t="s">
        <v>25</v>
      </c>
      <c r="C508" s="42"/>
      <c r="D508" s="43"/>
      <c r="E508" s="43"/>
      <c r="F508" s="43"/>
      <c r="G508" s="43"/>
      <c r="H508" s="43"/>
      <c r="I508" s="45"/>
      <c r="J508" s="45"/>
      <c r="L508" s="38" t="str">
        <f>C498&amp;B508</f>
        <v>Desagregación total del bucle local</v>
      </c>
    </row>
    <row r="509" spans="1:12" x14ac:dyDescent="0.35">
      <c r="A509" s="30"/>
      <c r="B509" s="2" t="s">
        <v>26</v>
      </c>
      <c r="C509" s="42"/>
      <c r="D509" s="43"/>
      <c r="E509" s="43"/>
      <c r="F509" s="43"/>
      <c r="G509" s="43"/>
      <c r="H509" s="43"/>
      <c r="I509" s="45"/>
      <c r="J509" s="45"/>
      <c r="L509" s="38" t="str">
        <f>C498&amp;B509</f>
        <v>Desagregación virtual del bucle local</v>
      </c>
    </row>
    <row r="510" spans="1:12" x14ac:dyDescent="0.35">
      <c r="A510" s="30"/>
      <c r="C510" s="47"/>
      <c r="D510" s="47"/>
      <c r="E510" s="47"/>
      <c r="F510" s="47"/>
      <c r="G510" s="47"/>
      <c r="H510" s="47"/>
      <c r="I510" s="47"/>
      <c r="J510" s="47"/>
    </row>
    <row r="511" spans="1:12" x14ac:dyDescent="0.35">
      <c r="A511" s="30"/>
      <c r="B511" s="46"/>
    </row>
    <row r="512" spans="1:12" x14ac:dyDescent="0.35">
      <c r="A512" s="30">
        <f>A498+1</f>
        <v>37</v>
      </c>
      <c r="B512" s="32" t="s">
        <v>0</v>
      </c>
      <c r="C512" s="33"/>
      <c r="D512" s="34"/>
      <c r="E512" s="34"/>
      <c r="F512" s="34"/>
      <c r="G512" s="34"/>
      <c r="H512" s="34"/>
      <c r="I512" s="34"/>
      <c r="J512" s="34"/>
    </row>
    <row r="513" spans="1:12" x14ac:dyDescent="0.35">
      <c r="A513" s="30"/>
      <c r="B513" s="34"/>
      <c r="C513" s="34"/>
      <c r="D513" s="34"/>
      <c r="E513" s="34"/>
      <c r="F513" s="34"/>
      <c r="G513" s="34"/>
      <c r="H513" s="34"/>
      <c r="I513" s="34"/>
      <c r="J513" s="34"/>
    </row>
    <row r="514" spans="1:12" x14ac:dyDescent="0.35">
      <c r="A514" s="30"/>
      <c r="B514" s="35" t="s">
        <v>11</v>
      </c>
      <c r="C514" s="36"/>
      <c r="D514" s="36"/>
      <c r="E514" s="36"/>
      <c r="F514" s="36"/>
      <c r="G514" s="36"/>
      <c r="H514" s="36"/>
      <c r="I514" s="36"/>
      <c r="J514" s="36"/>
    </row>
    <row r="515" spans="1:12" x14ac:dyDescent="0.35">
      <c r="A515" s="30"/>
      <c r="C515" s="34"/>
      <c r="D515" s="34"/>
      <c r="E515" s="34"/>
      <c r="F515" s="34"/>
      <c r="G515" s="34"/>
      <c r="H515" s="34"/>
      <c r="I515" s="34"/>
      <c r="J515" s="34"/>
    </row>
    <row r="516" spans="1:12" x14ac:dyDescent="0.35">
      <c r="A516" s="30"/>
      <c r="B516" s="34"/>
      <c r="C516" s="34"/>
      <c r="D516" s="34"/>
      <c r="E516" s="34"/>
      <c r="F516" s="34"/>
      <c r="G516" s="34"/>
      <c r="H516" s="34"/>
      <c r="I516" s="34"/>
      <c r="J516" s="34"/>
    </row>
    <row r="517" spans="1:12" ht="39" x14ac:dyDescent="0.35">
      <c r="A517" s="30"/>
      <c r="B517" s="37"/>
      <c r="C517" s="1" t="s">
        <v>2</v>
      </c>
      <c r="D517" s="1" t="s">
        <v>4</v>
      </c>
      <c r="E517" s="1" t="s">
        <v>5</v>
      </c>
      <c r="F517" s="1" t="s">
        <v>6</v>
      </c>
      <c r="G517" s="1" t="s">
        <v>7</v>
      </c>
      <c r="H517" s="1" t="s">
        <v>8</v>
      </c>
      <c r="I517" s="1" t="s">
        <v>9</v>
      </c>
      <c r="J517" s="1" t="s">
        <v>3</v>
      </c>
      <c r="L517" s="38"/>
    </row>
    <row r="518" spans="1:12" x14ac:dyDescent="0.35">
      <c r="A518" s="30"/>
      <c r="B518" s="2" t="s">
        <v>21</v>
      </c>
      <c r="C518" s="42"/>
      <c r="D518" s="43"/>
      <c r="E518" s="43"/>
      <c r="F518" s="44"/>
      <c r="G518" s="43"/>
      <c r="H518" s="43"/>
      <c r="I518" s="45"/>
      <c r="J518" s="45"/>
      <c r="L518" s="38" t="str">
        <f>C512&amp;B518</f>
        <v>SAIB Nacional</v>
      </c>
    </row>
    <row r="519" spans="1:12" x14ac:dyDescent="0.35">
      <c r="A519" s="30"/>
      <c r="B519" s="2" t="s">
        <v>22</v>
      </c>
      <c r="C519" s="42"/>
      <c r="D519" s="43"/>
      <c r="E519" s="43"/>
      <c r="F519" s="44"/>
      <c r="G519" s="43"/>
      <c r="H519" s="43"/>
      <c r="I519" s="45"/>
      <c r="J519" s="45"/>
      <c r="L519" s="38" t="str">
        <f>C512&amp;B519</f>
        <v>SAIB Regional</v>
      </c>
    </row>
    <row r="520" spans="1:12" x14ac:dyDescent="0.35">
      <c r="A520" s="30"/>
      <c r="B520" s="2" t="s">
        <v>23</v>
      </c>
      <c r="C520" s="42"/>
      <c r="D520" s="43"/>
      <c r="E520" s="43"/>
      <c r="F520" s="43"/>
      <c r="G520" s="43"/>
      <c r="H520" s="43"/>
      <c r="I520" s="45"/>
      <c r="J520" s="45"/>
      <c r="L520" s="38" t="str">
        <f>C512&amp;B520</f>
        <v>SAIB Local</v>
      </c>
    </row>
    <row r="521" spans="1:12" x14ac:dyDescent="0.35">
      <c r="A521" s="30"/>
      <c r="B521" s="2" t="s">
        <v>24</v>
      </c>
      <c r="C521" s="42"/>
      <c r="D521" s="43"/>
      <c r="E521" s="43"/>
      <c r="F521" s="43"/>
      <c r="G521" s="43"/>
      <c r="H521" s="43"/>
      <c r="I521" s="45"/>
      <c r="J521" s="45"/>
      <c r="L521" s="38" t="str">
        <f>C512&amp;B521</f>
        <v>Desagregación compartida del bucle local</v>
      </c>
    </row>
    <row r="522" spans="1:12" x14ac:dyDescent="0.35">
      <c r="A522" s="30"/>
      <c r="B522" s="2" t="s">
        <v>25</v>
      </c>
      <c r="C522" s="42"/>
      <c r="D522" s="43"/>
      <c r="E522" s="43"/>
      <c r="F522" s="43"/>
      <c r="G522" s="43"/>
      <c r="H522" s="43"/>
      <c r="I522" s="45"/>
      <c r="J522" s="45"/>
      <c r="L522" s="38" t="str">
        <f>C512&amp;B522</f>
        <v>Desagregación total del bucle local</v>
      </c>
    </row>
    <row r="523" spans="1:12" x14ac:dyDescent="0.35">
      <c r="A523" s="30"/>
      <c r="B523" s="2" t="s">
        <v>26</v>
      </c>
      <c r="C523" s="42"/>
      <c r="D523" s="43"/>
      <c r="E523" s="43"/>
      <c r="F523" s="43"/>
      <c r="G523" s="43"/>
      <c r="H523" s="43"/>
      <c r="I523" s="45"/>
      <c r="J523" s="45"/>
      <c r="L523" s="38" t="str">
        <f>C512&amp;B523</f>
        <v>Desagregación virtual del bucle local</v>
      </c>
    </row>
    <row r="524" spans="1:12" x14ac:dyDescent="0.35">
      <c r="A524" s="30"/>
      <c r="C524" s="47"/>
      <c r="D524" s="47"/>
      <c r="E524" s="47"/>
      <c r="F524" s="47"/>
      <c r="G524" s="47"/>
      <c r="H524" s="47"/>
      <c r="I524" s="47"/>
      <c r="J524" s="47"/>
    </row>
    <row r="525" spans="1:12" x14ac:dyDescent="0.35">
      <c r="A525" s="30"/>
      <c r="B525" s="46"/>
    </row>
    <row r="526" spans="1:12" x14ac:dyDescent="0.35">
      <c r="A526" s="30">
        <f>A512+1</f>
        <v>38</v>
      </c>
      <c r="B526" s="32" t="s">
        <v>0</v>
      </c>
      <c r="C526" s="33"/>
      <c r="D526" s="34"/>
      <c r="E526" s="34"/>
      <c r="F526" s="34"/>
      <c r="G526" s="34"/>
      <c r="H526" s="34"/>
      <c r="I526" s="34"/>
      <c r="J526" s="34"/>
    </row>
    <row r="527" spans="1:12" x14ac:dyDescent="0.35">
      <c r="A527" s="30"/>
      <c r="B527" s="34"/>
      <c r="C527" s="34"/>
      <c r="D527" s="34"/>
      <c r="E527" s="34"/>
      <c r="F527" s="34"/>
      <c r="G527" s="34"/>
      <c r="H527" s="34"/>
      <c r="I527" s="34"/>
      <c r="J527" s="34"/>
    </row>
    <row r="528" spans="1:12" x14ac:dyDescent="0.35">
      <c r="A528" s="30"/>
      <c r="B528" s="35" t="s">
        <v>11</v>
      </c>
      <c r="C528" s="36"/>
      <c r="D528" s="36"/>
      <c r="E528" s="36"/>
      <c r="F528" s="36"/>
      <c r="G528" s="36"/>
      <c r="H528" s="36"/>
      <c r="I528" s="36"/>
      <c r="J528" s="36"/>
    </row>
    <row r="529" spans="1:12" x14ac:dyDescent="0.35">
      <c r="A529" s="30"/>
      <c r="C529" s="34"/>
      <c r="D529" s="34"/>
      <c r="E529" s="34"/>
      <c r="F529" s="34"/>
      <c r="G529" s="34"/>
      <c r="H529" s="34"/>
      <c r="I529" s="34"/>
      <c r="J529" s="34"/>
    </row>
    <row r="530" spans="1:12" x14ac:dyDescent="0.35">
      <c r="A530" s="30"/>
      <c r="B530" s="34"/>
      <c r="C530" s="34"/>
      <c r="D530" s="34"/>
      <c r="E530" s="34"/>
      <c r="F530" s="34"/>
      <c r="G530" s="34"/>
      <c r="H530" s="34"/>
      <c r="I530" s="34"/>
      <c r="J530" s="34"/>
    </row>
    <row r="531" spans="1:12" ht="39" x14ac:dyDescent="0.35">
      <c r="A531" s="30"/>
      <c r="B531" s="37"/>
      <c r="C531" s="1" t="s">
        <v>2</v>
      </c>
      <c r="D531" s="1" t="s">
        <v>4</v>
      </c>
      <c r="E531" s="1" t="s">
        <v>5</v>
      </c>
      <c r="F531" s="1" t="s">
        <v>6</v>
      </c>
      <c r="G531" s="1" t="s">
        <v>7</v>
      </c>
      <c r="H531" s="1" t="s">
        <v>8</v>
      </c>
      <c r="I531" s="1" t="s">
        <v>9</v>
      </c>
      <c r="J531" s="1" t="s">
        <v>3</v>
      </c>
      <c r="L531" s="38"/>
    </row>
    <row r="532" spans="1:12" x14ac:dyDescent="0.35">
      <c r="A532" s="30"/>
      <c r="B532" s="2" t="s">
        <v>21</v>
      </c>
      <c r="C532" s="42"/>
      <c r="D532" s="43"/>
      <c r="E532" s="43"/>
      <c r="F532" s="44"/>
      <c r="G532" s="43"/>
      <c r="H532" s="43"/>
      <c r="I532" s="45"/>
      <c r="J532" s="45"/>
      <c r="L532" s="38" t="str">
        <f>C526&amp;B532</f>
        <v>SAIB Nacional</v>
      </c>
    </row>
    <row r="533" spans="1:12" x14ac:dyDescent="0.35">
      <c r="A533" s="30"/>
      <c r="B533" s="2" t="s">
        <v>22</v>
      </c>
      <c r="C533" s="42"/>
      <c r="D533" s="43"/>
      <c r="E533" s="43"/>
      <c r="F533" s="44"/>
      <c r="G533" s="43"/>
      <c r="H533" s="43"/>
      <c r="I533" s="45"/>
      <c r="J533" s="45"/>
      <c r="L533" s="38" t="str">
        <f>C526&amp;B533</f>
        <v>SAIB Regional</v>
      </c>
    </row>
    <row r="534" spans="1:12" x14ac:dyDescent="0.35">
      <c r="A534" s="30"/>
      <c r="B534" s="2" t="s">
        <v>23</v>
      </c>
      <c r="C534" s="42"/>
      <c r="D534" s="43"/>
      <c r="E534" s="43"/>
      <c r="F534" s="43"/>
      <c r="G534" s="43"/>
      <c r="H534" s="43"/>
      <c r="I534" s="45"/>
      <c r="J534" s="45"/>
      <c r="L534" s="38" t="str">
        <f>C526&amp;B534</f>
        <v>SAIB Local</v>
      </c>
    </row>
    <row r="535" spans="1:12" x14ac:dyDescent="0.35">
      <c r="A535" s="30"/>
      <c r="B535" s="2" t="s">
        <v>24</v>
      </c>
      <c r="C535" s="42"/>
      <c r="D535" s="43"/>
      <c r="E535" s="43"/>
      <c r="F535" s="43"/>
      <c r="G535" s="43"/>
      <c r="H535" s="43"/>
      <c r="I535" s="45"/>
      <c r="J535" s="45"/>
      <c r="L535" s="38" t="str">
        <f>C526&amp;B535</f>
        <v>Desagregación compartida del bucle local</v>
      </c>
    </row>
    <row r="536" spans="1:12" x14ac:dyDescent="0.35">
      <c r="A536" s="30"/>
      <c r="B536" s="2" t="s">
        <v>25</v>
      </c>
      <c r="C536" s="42"/>
      <c r="D536" s="43"/>
      <c r="E536" s="43"/>
      <c r="F536" s="43"/>
      <c r="G536" s="43"/>
      <c r="H536" s="43"/>
      <c r="I536" s="45"/>
      <c r="J536" s="45"/>
      <c r="L536" s="38" t="str">
        <f>C526&amp;B536</f>
        <v>Desagregación total del bucle local</v>
      </c>
    </row>
    <row r="537" spans="1:12" x14ac:dyDescent="0.35">
      <c r="A537" s="30"/>
      <c r="B537" s="2" t="s">
        <v>26</v>
      </c>
      <c r="C537" s="42"/>
      <c r="D537" s="43"/>
      <c r="E537" s="43"/>
      <c r="F537" s="43"/>
      <c r="G537" s="43"/>
      <c r="H537" s="43"/>
      <c r="I537" s="45"/>
      <c r="J537" s="45"/>
      <c r="L537" s="38" t="str">
        <f>C526&amp;B537</f>
        <v>Desagregación virtual del bucle local</v>
      </c>
    </row>
    <row r="538" spans="1:12" x14ac:dyDescent="0.35">
      <c r="A538" s="30"/>
      <c r="C538" s="47"/>
      <c r="D538" s="47"/>
      <c r="E538" s="47"/>
      <c r="F538" s="47"/>
      <c r="G538" s="47"/>
      <c r="H538" s="47"/>
      <c r="I538" s="47"/>
      <c r="J538" s="47"/>
    </row>
    <row r="539" spans="1:12" x14ac:dyDescent="0.35">
      <c r="A539" s="30"/>
      <c r="B539" s="46"/>
    </row>
    <row r="540" spans="1:12" x14ac:dyDescent="0.35">
      <c r="A540" s="30">
        <f>A526+1</f>
        <v>39</v>
      </c>
      <c r="B540" s="32" t="s">
        <v>0</v>
      </c>
      <c r="C540" s="33"/>
      <c r="D540" s="34"/>
      <c r="E540" s="34"/>
      <c r="F540" s="34"/>
      <c r="G540" s="34"/>
      <c r="H540" s="34"/>
      <c r="I540" s="34"/>
      <c r="J540" s="34"/>
    </row>
    <row r="541" spans="1:12" x14ac:dyDescent="0.35">
      <c r="A541" s="30"/>
      <c r="B541" s="34"/>
      <c r="C541" s="34"/>
      <c r="D541" s="34"/>
      <c r="E541" s="34"/>
      <c r="F541" s="34"/>
      <c r="G541" s="34"/>
      <c r="H541" s="34"/>
      <c r="I541" s="34"/>
      <c r="J541" s="34"/>
    </row>
    <row r="542" spans="1:12" x14ac:dyDescent="0.35">
      <c r="A542" s="30"/>
      <c r="B542" s="35" t="s">
        <v>11</v>
      </c>
      <c r="C542" s="36"/>
      <c r="D542" s="36"/>
      <c r="E542" s="36"/>
      <c r="F542" s="36"/>
      <c r="G542" s="36"/>
      <c r="H542" s="36"/>
      <c r="I542" s="36"/>
      <c r="J542" s="36"/>
    </row>
    <row r="543" spans="1:12" x14ac:dyDescent="0.35">
      <c r="A543" s="30"/>
      <c r="C543" s="34"/>
      <c r="D543" s="34"/>
      <c r="E543" s="34"/>
      <c r="F543" s="34"/>
      <c r="G543" s="34"/>
      <c r="H543" s="34"/>
      <c r="I543" s="34"/>
      <c r="J543" s="34"/>
    </row>
    <row r="544" spans="1:12" x14ac:dyDescent="0.35">
      <c r="A544" s="30"/>
      <c r="B544" s="34"/>
      <c r="C544" s="34"/>
      <c r="D544" s="34"/>
      <c r="E544" s="34"/>
      <c r="F544" s="34"/>
      <c r="G544" s="34"/>
      <c r="H544" s="34"/>
      <c r="I544" s="34"/>
      <c r="J544" s="34"/>
    </row>
    <row r="545" spans="1:12" ht="39" x14ac:dyDescent="0.35">
      <c r="A545" s="30"/>
      <c r="B545" s="37"/>
      <c r="C545" s="1" t="s">
        <v>2</v>
      </c>
      <c r="D545" s="1" t="s">
        <v>4</v>
      </c>
      <c r="E545" s="1" t="s">
        <v>5</v>
      </c>
      <c r="F545" s="1" t="s">
        <v>6</v>
      </c>
      <c r="G545" s="1" t="s">
        <v>7</v>
      </c>
      <c r="H545" s="1" t="s">
        <v>8</v>
      </c>
      <c r="I545" s="1" t="s">
        <v>9</v>
      </c>
      <c r="J545" s="1" t="s">
        <v>3</v>
      </c>
      <c r="L545" s="38"/>
    </row>
    <row r="546" spans="1:12" x14ac:dyDescent="0.35">
      <c r="A546" s="30"/>
      <c r="B546" s="2" t="s">
        <v>21</v>
      </c>
      <c r="C546" s="42"/>
      <c r="D546" s="43"/>
      <c r="E546" s="43"/>
      <c r="F546" s="44"/>
      <c r="G546" s="43"/>
      <c r="H546" s="43"/>
      <c r="I546" s="45"/>
      <c r="J546" s="45"/>
      <c r="L546" s="38" t="str">
        <f>C540&amp;B546</f>
        <v>SAIB Nacional</v>
      </c>
    </row>
    <row r="547" spans="1:12" x14ac:dyDescent="0.35">
      <c r="A547" s="30"/>
      <c r="B547" s="2" t="s">
        <v>22</v>
      </c>
      <c r="C547" s="42"/>
      <c r="D547" s="43"/>
      <c r="E547" s="43"/>
      <c r="F547" s="44"/>
      <c r="G547" s="43"/>
      <c r="H547" s="43"/>
      <c r="I547" s="45"/>
      <c r="J547" s="45"/>
      <c r="L547" s="38" t="str">
        <f>C540&amp;B547</f>
        <v>SAIB Regional</v>
      </c>
    </row>
    <row r="548" spans="1:12" x14ac:dyDescent="0.35">
      <c r="A548" s="30"/>
      <c r="B548" s="2" t="s">
        <v>23</v>
      </c>
      <c r="C548" s="42"/>
      <c r="D548" s="43"/>
      <c r="E548" s="43"/>
      <c r="F548" s="43"/>
      <c r="G548" s="43"/>
      <c r="H548" s="43"/>
      <c r="I548" s="45"/>
      <c r="J548" s="45"/>
      <c r="L548" s="38" t="str">
        <f>C540&amp;B548</f>
        <v>SAIB Local</v>
      </c>
    </row>
    <row r="549" spans="1:12" x14ac:dyDescent="0.35">
      <c r="A549" s="30"/>
      <c r="B549" s="2" t="s">
        <v>24</v>
      </c>
      <c r="C549" s="42"/>
      <c r="D549" s="43"/>
      <c r="E549" s="43"/>
      <c r="F549" s="43"/>
      <c r="G549" s="43"/>
      <c r="H549" s="43"/>
      <c r="I549" s="45"/>
      <c r="J549" s="45"/>
      <c r="L549" s="38" t="str">
        <f>C540&amp;B549</f>
        <v>Desagregación compartida del bucle local</v>
      </c>
    </row>
    <row r="550" spans="1:12" x14ac:dyDescent="0.35">
      <c r="A550" s="30"/>
      <c r="B550" s="2" t="s">
        <v>25</v>
      </c>
      <c r="C550" s="42"/>
      <c r="D550" s="43"/>
      <c r="E550" s="43"/>
      <c r="F550" s="43"/>
      <c r="G550" s="43"/>
      <c r="H550" s="43"/>
      <c r="I550" s="45"/>
      <c r="J550" s="45"/>
      <c r="L550" s="38" t="str">
        <f>C540&amp;B550</f>
        <v>Desagregación total del bucle local</v>
      </c>
    </row>
    <row r="551" spans="1:12" x14ac:dyDescent="0.35">
      <c r="A551" s="30"/>
      <c r="B551" s="2" t="s">
        <v>26</v>
      </c>
      <c r="C551" s="42"/>
      <c r="D551" s="43"/>
      <c r="E551" s="43"/>
      <c r="F551" s="43"/>
      <c r="G551" s="43"/>
      <c r="H551" s="43"/>
      <c r="I551" s="45"/>
      <c r="J551" s="45"/>
      <c r="L551" s="38" t="str">
        <f>C540&amp;B551</f>
        <v>Desagregación virtual del bucle local</v>
      </c>
    </row>
    <row r="552" spans="1:12" x14ac:dyDescent="0.35">
      <c r="A552" s="30"/>
      <c r="C552" s="47"/>
      <c r="D552" s="47"/>
      <c r="E552" s="47"/>
      <c r="F552" s="47"/>
      <c r="G552" s="47"/>
      <c r="H552" s="47"/>
      <c r="I552" s="47"/>
      <c r="J552" s="47"/>
    </row>
    <row r="553" spans="1:12" x14ac:dyDescent="0.35">
      <c r="A553" s="30"/>
      <c r="B553" s="46"/>
    </row>
    <row r="554" spans="1:12" x14ac:dyDescent="0.35">
      <c r="A554" s="30">
        <f>A540+1</f>
        <v>40</v>
      </c>
      <c r="B554" s="32" t="s">
        <v>0</v>
      </c>
      <c r="C554" s="33"/>
      <c r="D554" s="34"/>
      <c r="E554" s="34"/>
      <c r="F554" s="34"/>
      <c r="G554" s="34"/>
      <c r="H554" s="34"/>
      <c r="I554" s="34"/>
      <c r="J554" s="34"/>
    </row>
    <row r="555" spans="1:12" x14ac:dyDescent="0.35">
      <c r="A555" s="30"/>
      <c r="B555" s="34"/>
      <c r="C555" s="34"/>
      <c r="D555" s="34"/>
      <c r="E555" s="34"/>
      <c r="F555" s="34"/>
      <c r="G555" s="34"/>
      <c r="H555" s="34"/>
      <c r="I555" s="34"/>
      <c r="J555" s="34"/>
    </row>
    <row r="556" spans="1:12" x14ac:dyDescent="0.35">
      <c r="A556" s="30"/>
      <c r="B556" s="35" t="s">
        <v>11</v>
      </c>
      <c r="C556" s="36"/>
      <c r="D556" s="36"/>
      <c r="E556" s="36"/>
      <c r="F556" s="36"/>
      <c r="G556" s="36"/>
      <c r="H556" s="36"/>
      <c r="I556" s="36"/>
      <c r="J556" s="36"/>
    </row>
    <row r="557" spans="1:12" x14ac:dyDescent="0.35">
      <c r="A557" s="30"/>
      <c r="C557" s="34"/>
      <c r="D557" s="34"/>
      <c r="E557" s="34"/>
      <c r="F557" s="34"/>
      <c r="G557" s="34"/>
      <c r="H557" s="34"/>
      <c r="I557" s="34"/>
      <c r="J557" s="34"/>
    </row>
    <row r="558" spans="1:12" x14ac:dyDescent="0.35">
      <c r="A558" s="30"/>
      <c r="B558" s="34"/>
      <c r="C558" s="34"/>
      <c r="D558" s="34"/>
      <c r="E558" s="34"/>
      <c r="F558" s="34"/>
      <c r="G558" s="34"/>
      <c r="H558" s="34"/>
      <c r="I558" s="34"/>
      <c r="J558" s="34"/>
    </row>
    <row r="559" spans="1:12" ht="39" x14ac:dyDescent="0.35">
      <c r="A559" s="30"/>
      <c r="B559" s="37"/>
      <c r="C559" s="1" t="s">
        <v>2</v>
      </c>
      <c r="D559" s="1" t="s">
        <v>4</v>
      </c>
      <c r="E559" s="1" t="s">
        <v>5</v>
      </c>
      <c r="F559" s="1" t="s">
        <v>6</v>
      </c>
      <c r="G559" s="1" t="s">
        <v>7</v>
      </c>
      <c r="H559" s="1" t="s">
        <v>8</v>
      </c>
      <c r="I559" s="1" t="s">
        <v>9</v>
      </c>
      <c r="J559" s="1" t="s">
        <v>3</v>
      </c>
      <c r="L559" s="38"/>
    </row>
    <row r="560" spans="1:12" x14ac:dyDescent="0.35">
      <c r="A560" s="30"/>
      <c r="B560" s="2" t="s">
        <v>21</v>
      </c>
      <c r="C560" s="42"/>
      <c r="D560" s="43"/>
      <c r="E560" s="43"/>
      <c r="F560" s="44"/>
      <c r="G560" s="43"/>
      <c r="H560" s="43"/>
      <c r="I560" s="45"/>
      <c r="J560" s="45"/>
      <c r="L560" s="38" t="str">
        <f>C554&amp;B560</f>
        <v>SAIB Nacional</v>
      </c>
    </row>
    <row r="561" spans="1:12" x14ac:dyDescent="0.35">
      <c r="A561" s="30"/>
      <c r="B561" s="2" t="s">
        <v>22</v>
      </c>
      <c r="C561" s="42"/>
      <c r="D561" s="43"/>
      <c r="E561" s="43"/>
      <c r="F561" s="44"/>
      <c r="G561" s="43"/>
      <c r="H561" s="43"/>
      <c r="I561" s="45"/>
      <c r="J561" s="45"/>
      <c r="L561" s="38" t="str">
        <f>C554&amp;B561</f>
        <v>SAIB Regional</v>
      </c>
    </row>
    <row r="562" spans="1:12" x14ac:dyDescent="0.35">
      <c r="A562" s="30"/>
      <c r="B562" s="2" t="s">
        <v>23</v>
      </c>
      <c r="C562" s="42"/>
      <c r="D562" s="43"/>
      <c r="E562" s="43"/>
      <c r="F562" s="43"/>
      <c r="G562" s="43"/>
      <c r="H562" s="43"/>
      <c r="I562" s="45"/>
      <c r="J562" s="45"/>
      <c r="L562" s="38" t="str">
        <f>C554&amp;B562</f>
        <v>SAIB Local</v>
      </c>
    </row>
    <row r="563" spans="1:12" x14ac:dyDescent="0.35">
      <c r="A563" s="30"/>
      <c r="B563" s="2" t="s">
        <v>24</v>
      </c>
      <c r="C563" s="42"/>
      <c r="D563" s="43"/>
      <c r="E563" s="43"/>
      <c r="F563" s="43"/>
      <c r="G563" s="43"/>
      <c r="H563" s="43"/>
      <c r="I563" s="45"/>
      <c r="J563" s="45"/>
      <c r="L563" s="38" t="str">
        <f>C554&amp;B563</f>
        <v>Desagregación compartida del bucle local</v>
      </c>
    </row>
    <row r="564" spans="1:12" x14ac:dyDescent="0.35">
      <c r="A564" s="30"/>
      <c r="B564" s="2" t="s">
        <v>25</v>
      </c>
      <c r="C564" s="42"/>
      <c r="D564" s="43"/>
      <c r="E564" s="43"/>
      <c r="F564" s="43"/>
      <c r="G564" s="43"/>
      <c r="H564" s="43"/>
      <c r="I564" s="45"/>
      <c r="J564" s="45"/>
      <c r="L564" s="38" t="str">
        <f>C554&amp;B564</f>
        <v>Desagregación total del bucle local</v>
      </c>
    </row>
    <row r="565" spans="1:12" x14ac:dyDescent="0.35">
      <c r="A565" s="30"/>
      <c r="B565" s="2" t="s">
        <v>26</v>
      </c>
      <c r="C565" s="42"/>
      <c r="D565" s="43"/>
      <c r="E565" s="43"/>
      <c r="F565" s="43"/>
      <c r="G565" s="43"/>
      <c r="H565" s="43"/>
      <c r="I565" s="45"/>
      <c r="J565" s="45"/>
      <c r="L565" s="38" t="str">
        <f>C554&amp;B565</f>
        <v>Desagregación virtual del bucle local</v>
      </c>
    </row>
    <row r="566" spans="1:12" x14ac:dyDescent="0.35">
      <c r="A566" s="30"/>
      <c r="C566" s="47"/>
      <c r="D566" s="47"/>
      <c r="E566" s="47"/>
      <c r="F566" s="47"/>
      <c r="G566" s="47"/>
      <c r="H566" s="47"/>
      <c r="I566" s="47"/>
      <c r="J566" s="47"/>
    </row>
    <row r="567" spans="1:12" x14ac:dyDescent="0.35">
      <c r="A567" s="30"/>
      <c r="B567" s="46"/>
    </row>
    <row r="568" spans="1:12" x14ac:dyDescent="0.35">
      <c r="A568" s="30">
        <f>A554+1</f>
        <v>41</v>
      </c>
      <c r="B568" s="32" t="s">
        <v>0</v>
      </c>
      <c r="C568" s="33"/>
      <c r="D568" s="34"/>
      <c r="E568" s="34"/>
      <c r="F568" s="34"/>
      <c r="G568" s="34"/>
      <c r="H568" s="34"/>
      <c r="I568" s="34"/>
      <c r="J568" s="34"/>
    </row>
    <row r="569" spans="1:12" x14ac:dyDescent="0.35">
      <c r="A569" s="30"/>
      <c r="B569" s="34"/>
      <c r="C569" s="34"/>
      <c r="D569" s="34"/>
      <c r="E569" s="34"/>
      <c r="F569" s="34"/>
      <c r="G569" s="34"/>
      <c r="H569" s="34"/>
      <c r="I569" s="34"/>
      <c r="J569" s="34"/>
    </row>
    <row r="570" spans="1:12" x14ac:dyDescent="0.35">
      <c r="A570" s="30"/>
      <c r="B570" s="35" t="s">
        <v>11</v>
      </c>
      <c r="C570" s="36"/>
      <c r="D570" s="36"/>
      <c r="E570" s="36"/>
      <c r="F570" s="36"/>
      <c r="G570" s="36"/>
      <c r="H570" s="36"/>
      <c r="I570" s="36"/>
      <c r="J570" s="36"/>
    </row>
    <row r="571" spans="1:12" x14ac:dyDescent="0.35">
      <c r="A571" s="30"/>
      <c r="C571" s="34"/>
      <c r="D571" s="34"/>
      <c r="E571" s="34"/>
      <c r="F571" s="34"/>
      <c r="G571" s="34"/>
      <c r="H571" s="34"/>
      <c r="I571" s="34"/>
      <c r="J571" s="34"/>
    </row>
    <row r="572" spans="1:12" x14ac:dyDescent="0.35">
      <c r="A572" s="30"/>
      <c r="B572" s="34"/>
      <c r="C572" s="34"/>
      <c r="D572" s="34"/>
      <c r="E572" s="34"/>
      <c r="F572" s="34"/>
      <c r="G572" s="34"/>
      <c r="H572" s="34"/>
      <c r="I572" s="34"/>
      <c r="J572" s="34"/>
    </row>
    <row r="573" spans="1:12" ht="39" x14ac:dyDescent="0.35">
      <c r="A573" s="30"/>
      <c r="B573" s="37"/>
      <c r="C573" s="1" t="s">
        <v>2</v>
      </c>
      <c r="D573" s="1" t="s">
        <v>4</v>
      </c>
      <c r="E573" s="1" t="s">
        <v>5</v>
      </c>
      <c r="F573" s="1" t="s">
        <v>6</v>
      </c>
      <c r="G573" s="1" t="s">
        <v>7</v>
      </c>
      <c r="H573" s="1" t="s">
        <v>8</v>
      </c>
      <c r="I573" s="1" t="s">
        <v>9</v>
      </c>
      <c r="J573" s="1" t="s">
        <v>3</v>
      </c>
      <c r="L573" s="38"/>
    </row>
    <row r="574" spans="1:12" x14ac:dyDescent="0.35">
      <c r="A574" s="30"/>
      <c r="B574" s="2" t="s">
        <v>21</v>
      </c>
      <c r="C574" s="42"/>
      <c r="D574" s="43"/>
      <c r="E574" s="43"/>
      <c r="F574" s="44"/>
      <c r="G574" s="43"/>
      <c r="H574" s="43"/>
      <c r="I574" s="45"/>
      <c r="J574" s="45"/>
      <c r="L574" s="38" t="str">
        <f>C568&amp;B574</f>
        <v>SAIB Nacional</v>
      </c>
    </row>
    <row r="575" spans="1:12" x14ac:dyDescent="0.35">
      <c r="A575" s="30"/>
      <c r="B575" s="2" t="s">
        <v>22</v>
      </c>
      <c r="C575" s="42"/>
      <c r="D575" s="43"/>
      <c r="E575" s="43"/>
      <c r="F575" s="44"/>
      <c r="G575" s="43"/>
      <c r="H575" s="43"/>
      <c r="I575" s="45"/>
      <c r="J575" s="45"/>
      <c r="L575" s="38" t="str">
        <f>C568&amp;B575</f>
        <v>SAIB Regional</v>
      </c>
    </row>
    <row r="576" spans="1:12" x14ac:dyDescent="0.35">
      <c r="A576" s="30"/>
      <c r="B576" s="2" t="s">
        <v>23</v>
      </c>
      <c r="C576" s="42"/>
      <c r="D576" s="43"/>
      <c r="E576" s="43"/>
      <c r="F576" s="43"/>
      <c r="G576" s="43"/>
      <c r="H576" s="43"/>
      <c r="I576" s="45"/>
      <c r="J576" s="45"/>
      <c r="L576" s="38" t="str">
        <f>C568&amp;B576</f>
        <v>SAIB Local</v>
      </c>
    </row>
    <row r="577" spans="1:12" x14ac:dyDescent="0.35">
      <c r="A577" s="30"/>
      <c r="B577" s="2" t="s">
        <v>24</v>
      </c>
      <c r="C577" s="42"/>
      <c r="D577" s="43"/>
      <c r="E577" s="43"/>
      <c r="F577" s="43"/>
      <c r="G577" s="43"/>
      <c r="H577" s="43"/>
      <c r="I577" s="45"/>
      <c r="J577" s="45"/>
      <c r="L577" s="38" t="str">
        <f>C568&amp;B577</f>
        <v>Desagregación compartida del bucle local</v>
      </c>
    </row>
    <row r="578" spans="1:12" x14ac:dyDescent="0.35">
      <c r="A578" s="30"/>
      <c r="B578" s="2" t="s">
        <v>25</v>
      </c>
      <c r="C578" s="42"/>
      <c r="D578" s="43"/>
      <c r="E578" s="43"/>
      <c r="F578" s="43"/>
      <c r="G578" s="43"/>
      <c r="H578" s="43"/>
      <c r="I578" s="45"/>
      <c r="J578" s="45"/>
      <c r="L578" s="38" t="str">
        <f>C568&amp;B578</f>
        <v>Desagregación total del bucle local</v>
      </c>
    </row>
    <row r="579" spans="1:12" x14ac:dyDescent="0.35">
      <c r="A579" s="30"/>
      <c r="B579" s="2" t="s">
        <v>26</v>
      </c>
      <c r="C579" s="42"/>
      <c r="D579" s="43"/>
      <c r="E579" s="43"/>
      <c r="F579" s="43"/>
      <c r="G579" s="43"/>
      <c r="H579" s="43"/>
      <c r="I579" s="45"/>
      <c r="J579" s="45"/>
      <c r="L579" s="38" t="str">
        <f>C568&amp;B579</f>
        <v>Desagregación virtual del bucle local</v>
      </c>
    </row>
    <row r="580" spans="1:12" x14ac:dyDescent="0.35">
      <c r="A580" s="30"/>
      <c r="C580" s="47"/>
      <c r="D580" s="47"/>
      <c r="E580" s="47"/>
      <c r="F580" s="47"/>
      <c r="G580" s="47"/>
      <c r="H580" s="47"/>
      <c r="I580" s="47"/>
      <c r="J580" s="47"/>
    </row>
    <row r="581" spans="1:12" x14ac:dyDescent="0.35">
      <c r="A581" s="30"/>
      <c r="B581" s="46"/>
    </row>
    <row r="582" spans="1:12" x14ac:dyDescent="0.35">
      <c r="A582" s="30">
        <f>A568+1</f>
        <v>42</v>
      </c>
      <c r="B582" s="32" t="s">
        <v>0</v>
      </c>
      <c r="C582" s="33"/>
      <c r="D582" s="34"/>
      <c r="E582" s="34"/>
      <c r="F582" s="34"/>
      <c r="G582" s="34"/>
      <c r="H582" s="34"/>
      <c r="I582" s="34"/>
      <c r="J582" s="34"/>
    </row>
    <row r="583" spans="1:12" x14ac:dyDescent="0.35">
      <c r="A583" s="30"/>
      <c r="B583" s="34"/>
      <c r="C583" s="34"/>
      <c r="D583" s="34"/>
      <c r="E583" s="34"/>
      <c r="F583" s="34"/>
      <c r="G583" s="34"/>
      <c r="H583" s="34"/>
      <c r="I583" s="34"/>
      <c r="J583" s="34"/>
    </row>
    <row r="584" spans="1:12" x14ac:dyDescent="0.35">
      <c r="A584" s="30"/>
      <c r="B584" s="35" t="s">
        <v>11</v>
      </c>
      <c r="C584" s="36"/>
      <c r="D584" s="36"/>
      <c r="E584" s="36"/>
      <c r="F584" s="36"/>
      <c r="G584" s="36"/>
      <c r="H584" s="36"/>
      <c r="I584" s="36"/>
      <c r="J584" s="36"/>
    </row>
    <row r="585" spans="1:12" x14ac:dyDescent="0.35">
      <c r="A585" s="30"/>
      <c r="C585" s="34"/>
      <c r="D585" s="34"/>
      <c r="E585" s="34"/>
      <c r="F585" s="34"/>
      <c r="G585" s="34"/>
      <c r="H585" s="34"/>
      <c r="I585" s="34"/>
      <c r="J585" s="34"/>
    </row>
    <row r="586" spans="1:12" x14ac:dyDescent="0.35">
      <c r="A586" s="30"/>
      <c r="B586" s="34"/>
      <c r="C586" s="34"/>
      <c r="D586" s="34"/>
      <c r="E586" s="34"/>
      <c r="F586" s="34"/>
      <c r="G586" s="34"/>
      <c r="H586" s="34"/>
      <c r="I586" s="34"/>
      <c r="J586" s="34"/>
    </row>
    <row r="587" spans="1:12" ht="39" x14ac:dyDescent="0.35">
      <c r="A587" s="30"/>
      <c r="B587" s="37"/>
      <c r="C587" s="1" t="s">
        <v>2</v>
      </c>
      <c r="D587" s="1" t="s">
        <v>4</v>
      </c>
      <c r="E587" s="1" t="s">
        <v>5</v>
      </c>
      <c r="F587" s="1" t="s">
        <v>6</v>
      </c>
      <c r="G587" s="1" t="s">
        <v>7</v>
      </c>
      <c r="H587" s="1" t="s">
        <v>8</v>
      </c>
      <c r="I587" s="1" t="s">
        <v>9</v>
      </c>
      <c r="J587" s="1" t="s">
        <v>3</v>
      </c>
      <c r="L587" s="38"/>
    </row>
    <row r="588" spans="1:12" x14ac:dyDescent="0.35">
      <c r="A588" s="30"/>
      <c r="B588" s="2" t="s">
        <v>21</v>
      </c>
      <c r="C588" s="42"/>
      <c r="D588" s="43"/>
      <c r="E588" s="43"/>
      <c r="F588" s="44"/>
      <c r="G588" s="43"/>
      <c r="H588" s="43"/>
      <c r="I588" s="45"/>
      <c r="J588" s="45"/>
      <c r="L588" s="38" t="str">
        <f>C582&amp;B588</f>
        <v>SAIB Nacional</v>
      </c>
    </row>
    <row r="589" spans="1:12" x14ac:dyDescent="0.35">
      <c r="A589" s="30"/>
      <c r="B589" s="2" t="s">
        <v>22</v>
      </c>
      <c r="C589" s="42"/>
      <c r="D589" s="43"/>
      <c r="E589" s="43"/>
      <c r="F589" s="44"/>
      <c r="G589" s="43"/>
      <c r="H589" s="43"/>
      <c r="I589" s="45"/>
      <c r="J589" s="45"/>
      <c r="L589" s="38" t="str">
        <f>C582&amp;B589</f>
        <v>SAIB Regional</v>
      </c>
    </row>
    <row r="590" spans="1:12" x14ac:dyDescent="0.35">
      <c r="A590" s="30"/>
      <c r="B590" s="2" t="s">
        <v>23</v>
      </c>
      <c r="C590" s="42"/>
      <c r="D590" s="43"/>
      <c r="E590" s="43"/>
      <c r="F590" s="43"/>
      <c r="G590" s="43"/>
      <c r="H590" s="43"/>
      <c r="I590" s="45"/>
      <c r="J590" s="45"/>
      <c r="L590" s="38" t="str">
        <f>C582&amp;B590</f>
        <v>SAIB Local</v>
      </c>
    </row>
    <row r="591" spans="1:12" x14ac:dyDescent="0.35">
      <c r="A591" s="30"/>
      <c r="B591" s="2" t="s">
        <v>24</v>
      </c>
      <c r="C591" s="42"/>
      <c r="D591" s="43"/>
      <c r="E591" s="43"/>
      <c r="F591" s="43"/>
      <c r="G591" s="43"/>
      <c r="H591" s="43"/>
      <c r="I591" s="45"/>
      <c r="J591" s="45"/>
      <c r="L591" s="38" t="str">
        <f>C582&amp;B591</f>
        <v>Desagregación compartida del bucle local</v>
      </c>
    </row>
    <row r="592" spans="1:12" x14ac:dyDescent="0.35">
      <c r="A592" s="30"/>
      <c r="B592" s="2" t="s">
        <v>25</v>
      </c>
      <c r="C592" s="42"/>
      <c r="D592" s="43"/>
      <c r="E592" s="43"/>
      <c r="F592" s="43"/>
      <c r="G592" s="43"/>
      <c r="H592" s="43"/>
      <c r="I592" s="45"/>
      <c r="J592" s="45"/>
      <c r="L592" s="38" t="str">
        <f>C582&amp;B592</f>
        <v>Desagregación total del bucle local</v>
      </c>
    </row>
    <row r="593" spans="1:12" x14ac:dyDescent="0.35">
      <c r="A593" s="30"/>
      <c r="B593" s="2" t="s">
        <v>26</v>
      </c>
      <c r="C593" s="42"/>
      <c r="D593" s="43"/>
      <c r="E593" s="43"/>
      <c r="F593" s="43"/>
      <c r="G593" s="43"/>
      <c r="H593" s="43"/>
      <c r="I593" s="45"/>
      <c r="J593" s="45"/>
      <c r="L593" s="38" t="str">
        <f>C582&amp;B593</f>
        <v>Desagregación virtual del bucle local</v>
      </c>
    </row>
    <row r="594" spans="1:12" x14ac:dyDescent="0.35">
      <c r="A594" s="30"/>
      <c r="C594" s="47"/>
      <c r="D594" s="47"/>
      <c r="E594" s="47"/>
      <c r="F594" s="47"/>
      <c r="G594" s="47"/>
      <c r="H594" s="47"/>
      <c r="I594" s="47"/>
      <c r="J594" s="47"/>
    </row>
    <row r="595" spans="1:12" x14ac:dyDescent="0.35">
      <c r="A595" s="30"/>
      <c r="B595" s="46"/>
    </row>
    <row r="596" spans="1:12" x14ac:dyDescent="0.35">
      <c r="A596" s="30">
        <f>A582+1</f>
        <v>43</v>
      </c>
      <c r="B596" s="32" t="s">
        <v>0</v>
      </c>
      <c r="C596" s="33"/>
      <c r="D596" s="34"/>
      <c r="E596" s="34"/>
      <c r="F596" s="34"/>
      <c r="G596" s="34"/>
      <c r="H596" s="34"/>
      <c r="I596" s="34"/>
      <c r="J596" s="34"/>
    </row>
    <row r="597" spans="1:12" x14ac:dyDescent="0.35">
      <c r="A597" s="30"/>
      <c r="B597" s="34"/>
      <c r="C597" s="34"/>
      <c r="D597" s="34"/>
      <c r="E597" s="34"/>
      <c r="F597" s="34"/>
      <c r="G597" s="34"/>
      <c r="H597" s="34"/>
      <c r="I597" s="34"/>
      <c r="J597" s="34"/>
    </row>
    <row r="598" spans="1:12" x14ac:dyDescent="0.35">
      <c r="A598" s="30"/>
      <c r="B598" s="35" t="s">
        <v>11</v>
      </c>
      <c r="C598" s="36"/>
      <c r="D598" s="36"/>
      <c r="E598" s="36"/>
      <c r="F598" s="36"/>
      <c r="G598" s="36"/>
      <c r="H598" s="36"/>
      <c r="I598" s="36"/>
      <c r="J598" s="36"/>
    </row>
    <row r="599" spans="1:12" x14ac:dyDescent="0.35">
      <c r="A599" s="30"/>
      <c r="C599" s="34"/>
      <c r="D599" s="34"/>
      <c r="E599" s="34"/>
      <c r="F599" s="34"/>
      <c r="G599" s="34"/>
      <c r="H599" s="34"/>
      <c r="I599" s="34"/>
      <c r="J599" s="34"/>
    </row>
    <row r="600" spans="1:12" x14ac:dyDescent="0.35">
      <c r="A600" s="30"/>
      <c r="B600" s="34"/>
      <c r="C600" s="34"/>
      <c r="D600" s="34"/>
      <c r="E600" s="34"/>
      <c r="F600" s="34"/>
      <c r="G600" s="34"/>
      <c r="H600" s="34"/>
      <c r="I600" s="34"/>
      <c r="J600" s="34"/>
    </row>
    <row r="601" spans="1:12" ht="39" x14ac:dyDescent="0.35">
      <c r="A601" s="30"/>
      <c r="B601" s="37"/>
      <c r="C601" s="1" t="s">
        <v>2</v>
      </c>
      <c r="D601" s="1" t="s">
        <v>4</v>
      </c>
      <c r="E601" s="1" t="s">
        <v>5</v>
      </c>
      <c r="F601" s="1" t="s">
        <v>6</v>
      </c>
      <c r="G601" s="1" t="s">
        <v>7</v>
      </c>
      <c r="H601" s="1" t="s">
        <v>8</v>
      </c>
      <c r="I601" s="1" t="s">
        <v>9</v>
      </c>
      <c r="J601" s="1" t="s">
        <v>3</v>
      </c>
      <c r="L601" s="38"/>
    </row>
    <row r="602" spans="1:12" x14ac:dyDescent="0.35">
      <c r="A602" s="30"/>
      <c r="B602" s="2" t="s">
        <v>21</v>
      </c>
      <c r="C602" s="42"/>
      <c r="D602" s="43"/>
      <c r="E602" s="43"/>
      <c r="F602" s="44"/>
      <c r="G602" s="43"/>
      <c r="H602" s="43"/>
      <c r="I602" s="45"/>
      <c r="J602" s="45"/>
      <c r="L602" s="38" t="str">
        <f>C596&amp;B602</f>
        <v>SAIB Nacional</v>
      </c>
    </row>
    <row r="603" spans="1:12" x14ac:dyDescent="0.35">
      <c r="A603" s="30"/>
      <c r="B603" s="2" t="s">
        <v>22</v>
      </c>
      <c r="C603" s="42"/>
      <c r="D603" s="43"/>
      <c r="E603" s="43"/>
      <c r="F603" s="44"/>
      <c r="G603" s="43"/>
      <c r="H603" s="43"/>
      <c r="I603" s="45"/>
      <c r="J603" s="45"/>
      <c r="L603" s="38" t="str">
        <f>C596&amp;B603</f>
        <v>SAIB Regional</v>
      </c>
    </row>
    <row r="604" spans="1:12" x14ac:dyDescent="0.35">
      <c r="A604" s="30"/>
      <c r="B604" s="2" t="s">
        <v>23</v>
      </c>
      <c r="C604" s="42"/>
      <c r="D604" s="43"/>
      <c r="E604" s="43"/>
      <c r="F604" s="43"/>
      <c r="G604" s="43"/>
      <c r="H604" s="43"/>
      <c r="I604" s="45"/>
      <c r="J604" s="45"/>
      <c r="L604" s="38" t="str">
        <f>C596&amp;B604</f>
        <v>SAIB Local</v>
      </c>
    </row>
    <row r="605" spans="1:12" x14ac:dyDescent="0.35">
      <c r="A605" s="30"/>
      <c r="B605" s="2" t="s">
        <v>24</v>
      </c>
      <c r="C605" s="42"/>
      <c r="D605" s="43"/>
      <c r="E605" s="43"/>
      <c r="F605" s="43"/>
      <c r="G605" s="43"/>
      <c r="H605" s="43"/>
      <c r="I605" s="45"/>
      <c r="J605" s="45"/>
      <c r="L605" s="38" t="str">
        <f>C596&amp;B605</f>
        <v>Desagregación compartida del bucle local</v>
      </c>
    </row>
    <row r="606" spans="1:12" x14ac:dyDescent="0.35">
      <c r="A606" s="30"/>
      <c r="B606" s="2" t="s">
        <v>25</v>
      </c>
      <c r="C606" s="42"/>
      <c r="D606" s="43"/>
      <c r="E606" s="43"/>
      <c r="F606" s="43"/>
      <c r="G606" s="43"/>
      <c r="H606" s="43"/>
      <c r="I606" s="45"/>
      <c r="J606" s="45"/>
      <c r="L606" s="38" t="str">
        <f>C596&amp;B606</f>
        <v>Desagregación total del bucle local</v>
      </c>
    </row>
    <row r="607" spans="1:12" x14ac:dyDescent="0.35">
      <c r="A607" s="30"/>
      <c r="B607" s="2" t="s">
        <v>26</v>
      </c>
      <c r="C607" s="42"/>
      <c r="D607" s="43"/>
      <c r="E607" s="43"/>
      <c r="F607" s="43"/>
      <c r="G607" s="43"/>
      <c r="H607" s="43"/>
      <c r="I607" s="45"/>
      <c r="J607" s="45"/>
      <c r="L607" s="38" t="str">
        <f>C596&amp;B607</f>
        <v>Desagregación virtual del bucle local</v>
      </c>
    </row>
    <row r="608" spans="1:12" x14ac:dyDescent="0.35">
      <c r="A608" s="30"/>
      <c r="C608" s="47"/>
      <c r="D608" s="47"/>
      <c r="E608" s="47"/>
      <c r="F608" s="47"/>
      <c r="G608" s="47"/>
      <c r="H608" s="47"/>
      <c r="I608" s="47"/>
      <c r="J608" s="47"/>
    </row>
    <row r="609" spans="1:12" x14ac:dyDescent="0.35">
      <c r="A609" s="30"/>
      <c r="B609" s="46"/>
    </row>
    <row r="610" spans="1:12" x14ac:dyDescent="0.35">
      <c r="A610" s="30">
        <f>A596+1</f>
        <v>44</v>
      </c>
      <c r="B610" s="32" t="s">
        <v>0</v>
      </c>
      <c r="C610" s="33"/>
      <c r="D610" s="34"/>
      <c r="E610" s="34"/>
      <c r="F610" s="34"/>
      <c r="G610" s="34"/>
      <c r="H610" s="34"/>
      <c r="I610" s="34"/>
      <c r="J610" s="34"/>
    </row>
    <row r="611" spans="1:12" x14ac:dyDescent="0.35">
      <c r="A611" s="30"/>
      <c r="B611" s="34"/>
      <c r="C611" s="34"/>
      <c r="D611" s="34"/>
      <c r="E611" s="34"/>
      <c r="F611" s="34"/>
      <c r="G611" s="34"/>
      <c r="H611" s="34"/>
      <c r="I611" s="34"/>
      <c r="J611" s="34"/>
    </row>
    <row r="612" spans="1:12" x14ac:dyDescent="0.35">
      <c r="A612" s="30"/>
      <c r="B612" s="35" t="s">
        <v>11</v>
      </c>
      <c r="C612" s="36"/>
      <c r="D612" s="36"/>
      <c r="E612" s="36"/>
      <c r="F612" s="36"/>
      <c r="G612" s="36"/>
      <c r="H612" s="36"/>
      <c r="I612" s="36"/>
      <c r="J612" s="36"/>
    </row>
    <row r="613" spans="1:12" x14ac:dyDescent="0.35">
      <c r="A613" s="30"/>
      <c r="C613" s="34"/>
      <c r="D613" s="34"/>
      <c r="E613" s="34"/>
      <c r="F613" s="34"/>
      <c r="G613" s="34"/>
      <c r="H613" s="34"/>
      <c r="I613" s="34"/>
      <c r="J613" s="34"/>
    </row>
    <row r="614" spans="1:12" x14ac:dyDescent="0.35">
      <c r="A614" s="30"/>
      <c r="B614" s="34"/>
      <c r="C614" s="34"/>
      <c r="D614" s="34"/>
      <c r="E614" s="34"/>
      <c r="F614" s="34"/>
      <c r="G614" s="34"/>
      <c r="H614" s="34"/>
      <c r="I614" s="34"/>
      <c r="J614" s="34"/>
    </row>
    <row r="615" spans="1:12" ht="39" x14ac:dyDescent="0.35">
      <c r="A615" s="30"/>
      <c r="B615" s="37"/>
      <c r="C615" s="1" t="s">
        <v>2</v>
      </c>
      <c r="D615" s="1" t="s">
        <v>4</v>
      </c>
      <c r="E615" s="1" t="s">
        <v>5</v>
      </c>
      <c r="F615" s="1" t="s">
        <v>6</v>
      </c>
      <c r="G615" s="1" t="s">
        <v>7</v>
      </c>
      <c r="H615" s="1" t="s">
        <v>8</v>
      </c>
      <c r="I615" s="1" t="s">
        <v>9</v>
      </c>
      <c r="J615" s="1" t="s">
        <v>3</v>
      </c>
      <c r="L615" s="38"/>
    </row>
    <row r="616" spans="1:12" x14ac:dyDescent="0.35">
      <c r="A616" s="30"/>
      <c r="B616" s="2" t="s">
        <v>21</v>
      </c>
      <c r="C616" s="42"/>
      <c r="D616" s="43"/>
      <c r="E616" s="43"/>
      <c r="F616" s="44"/>
      <c r="G616" s="43"/>
      <c r="H616" s="43"/>
      <c r="I616" s="45"/>
      <c r="J616" s="45"/>
      <c r="L616" s="38" t="str">
        <f>C610&amp;B616</f>
        <v>SAIB Nacional</v>
      </c>
    </row>
    <row r="617" spans="1:12" x14ac:dyDescent="0.35">
      <c r="A617" s="30"/>
      <c r="B617" s="2" t="s">
        <v>22</v>
      </c>
      <c r="C617" s="42"/>
      <c r="D617" s="43"/>
      <c r="E617" s="43"/>
      <c r="F617" s="44"/>
      <c r="G617" s="43"/>
      <c r="H617" s="43"/>
      <c r="I617" s="45"/>
      <c r="J617" s="45"/>
      <c r="L617" s="38" t="str">
        <f>C610&amp;B617</f>
        <v>SAIB Regional</v>
      </c>
    </row>
    <row r="618" spans="1:12" x14ac:dyDescent="0.35">
      <c r="A618" s="30"/>
      <c r="B618" s="2" t="s">
        <v>23</v>
      </c>
      <c r="C618" s="42"/>
      <c r="D618" s="43"/>
      <c r="E618" s="43"/>
      <c r="F618" s="43"/>
      <c r="G618" s="43"/>
      <c r="H618" s="43"/>
      <c r="I618" s="45"/>
      <c r="J618" s="45"/>
      <c r="L618" s="38" t="str">
        <f>C610&amp;B618</f>
        <v>SAIB Local</v>
      </c>
    </row>
    <row r="619" spans="1:12" x14ac:dyDescent="0.35">
      <c r="A619" s="30"/>
      <c r="B619" s="2" t="s">
        <v>24</v>
      </c>
      <c r="C619" s="42"/>
      <c r="D619" s="43"/>
      <c r="E619" s="43"/>
      <c r="F619" s="43"/>
      <c r="G619" s="43"/>
      <c r="H619" s="43"/>
      <c r="I619" s="45"/>
      <c r="J619" s="45"/>
      <c r="L619" s="38" t="str">
        <f>C610&amp;B619</f>
        <v>Desagregación compartida del bucle local</v>
      </c>
    </row>
    <row r="620" spans="1:12" x14ac:dyDescent="0.35">
      <c r="A620" s="30"/>
      <c r="B620" s="2" t="s">
        <v>25</v>
      </c>
      <c r="C620" s="42"/>
      <c r="D620" s="43"/>
      <c r="E620" s="43"/>
      <c r="F620" s="43"/>
      <c r="G620" s="43"/>
      <c r="H620" s="43"/>
      <c r="I620" s="45"/>
      <c r="J620" s="45"/>
      <c r="L620" s="38" t="str">
        <f>C610&amp;B620</f>
        <v>Desagregación total del bucle local</v>
      </c>
    </row>
    <row r="621" spans="1:12" x14ac:dyDescent="0.35">
      <c r="A621" s="30"/>
      <c r="B621" s="2" t="s">
        <v>26</v>
      </c>
      <c r="C621" s="42"/>
      <c r="D621" s="43"/>
      <c r="E621" s="43"/>
      <c r="F621" s="43"/>
      <c r="G621" s="43"/>
      <c r="H621" s="43"/>
      <c r="I621" s="45"/>
      <c r="J621" s="45"/>
      <c r="L621" s="38" t="str">
        <f>C610&amp;B621</f>
        <v>Desagregación virtual del bucle local</v>
      </c>
    </row>
    <row r="622" spans="1:12" x14ac:dyDescent="0.35">
      <c r="A622" s="30"/>
      <c r="C622" s="47"/>
      <c r="D622" s="47"/>
      <c r="E622" s="47"/>
      <c r="F622" s="47"/>
      <c r="G622" s="47"/>
      <c r="H622" s="47"/>
      <c r="I622" s="47"/>
      <c r="J622" s="47"/>
    </row>
    <row r="623" spans="1:12" x14ac:dyDescent="0.35">
      <c r="A623" s="30"/>
      <c r="B623" s="46"/>
    </row>
    <row r="624" spans="1:12" x14ac:dyDescent="0.35">
      <c r="A624" s="30">
        <f>A610+1</f>
        <v>45</v>
      </c>
      <c r="B624" s="32" t="s">
        <v>0</v>
      </c>
      <c r="C624" s="33"/>
      <c r="D624" s="34"/>
      <c r="E624" s="34"/>
      <c r="F624" s="34"/>
      <c r="G624" s="34"/>
      <c r="H624" s="34"/>
      <c r="I624" s="34"/>
      <c r="J624" s="34"/>
    </row>
    <row r="625" spans="1:12" x14ac:dyDescent="0.35">
      <c r="A625" s="30"/>
      <c r="B625" s="34"/>
      <c r="C625" s="34"/>
      <c r="D625" s="34"/>
      <c r="E625" s="34"/>
      <c r="F625" s="34"/>
      <c r="G625" s="34"/>
      <c r="H625" s="34"/>
      <c r="I625" s="34"/>
      <c r="J625" s="34"/>
    </row>
    <row r="626" spans="1:12" x14ac:dyDescent="0.35">
      <c r="A626" s="30"/>
      <c r="B626" s="35" t="s">
        <v>11</v>
      </c>
      <c r="C626" s="36"/>
      <c r="D626" s="36"/>
      <c r="E626" s="36"/>
      <c r="F626" s="36"/>
      <c r="G626" s="36"/>
      <c r="H626" s="36"/>
      <c r="I626" s="36"/>
      <c r="J626" s="36"/>
    </row>
    <row r="627" spans="1:12" x14ac:dyDescent="0.35">
      <c r="A627" s="30"/>
      <c r="C627" s="34"/>
      <c r="D627" s="34"/>
      <c r="E627" s="34"/>
      <c r="F627" s="34"/>
      <c r="G627" s="34"/>
      <c r="H627" s="34"/>
      <c r="I627" s="34"/>
      <c r="J627" s="34"/>
    </row>
    <row r="628" spans="1:12" x14ac:dyDescent="0.35">
      <c r="A628" s="30"/>
      <c r="B628" s="34"/>
      <c r="C628" s="34"/>
      <c r="D628" s="34"/>
      <c r="E628" s="34"/>
      <c r="F628" s="34"/>
      <c r="G628" s="34"/>
      <c r="H628" s="34"/>
      <c r="I628" s="34"/>
      <c r="J628" s="34"/>
    </row>
    <row r="629" spans="1:12" ht="39" x14ac:dyDescent="0.35">
      <c r="A629" s="30"/>
      <c r="B629" s="37"/>
      <c r="C629" s="1" t="s">
        <v>2</v>
      </c>
      <c r="D629" s="1" t="s">
        <v>4</v>
      </c>
      <c r="E629" s="1" t="s">
        <v>5</v>
      </c>
      <c r="F629" s="1" t="s">
        <v>6</v>
      </c>
      <c r="G629" s="1" t="s">
        <v>7</v>
      </c>
      <c r="H629" s="1" t="s">
        <v>8</v>
      </c>
      <c r="I629" s="1" t="s">
        <v>9</v>
      </c>
      <c r="J629" s="1" t="s">
        <v>3</v>
      </c>
      <c r="L629" s="38"/>
    </row>
    <row r="630" spans="1:12" x14ac:dyDescent="0.35">
      <c r="A630" s="30"/>
      <c r="B630" s="2" t="s">
        <v>21</v>
      </c>
      <c r="C630" s="42"/>
      <c r="D630" s="43"/>
      <c r="E630" s="43"/>
      <c r="F630" s="44"/>
      <c r="G630" s="43"/>
      <c r="H630" s="43"/>
      <c r="I630" s="45"/>
      <c r="J630" s="45"/>
      <c r="L630" s="38" t="str">
        <f>C624&amp;B630</f>
        <v>SAIB Nacional</v>
      </c>
    </row>
    <row r="631" spans="1:12" x14ac:dyDescent="0.35">
      <c r="A631" s="30"/>
      <c r="B631" s="2" t="s">
        <v>22</v>
      </c>
      <c r="C631" s="42"/>
      <c r="D631" s="43"/>
      <c r="E631" s="43"/>
      <c r="F631" s="44"/>
      <c r="G631" s="43"/>
      <c r="H631" s="43"/>
      <c r="I631" s="45"/>
      <c r="J631" s="45"/>
      <c r="L631" s="38" t="str">
        <f>C624&amp;B631</f>
        <v>SAIB Regional</v>
      </c>
    </row>
    <row r="632" spans="1:12" x14ac:dyDescent="0.35">
      <c r="A632" s="30"/>
      <c r="B632" s="2" t="s">
        <v>23</v>
      </c>
      <c r="C632" s="42"/>
      <c r="D632" s="43"/>
      <c r="E632" s="43"/>
      <c r="F632" s="43"/>
      <c r="G632" s="43"/>
      <c r="H632" s="43"/>
      <c r="I632" s="45"/>
      <c r="J632" s="45"/>
      <c r="L632" s="38" t="str">
        <f>C624&amp;B632</f>
        <v>SAIB Local</v>
      </c>
    </row>
    <row r="633" spans="1:12" x14ac:dyDescent="0.35">
      <c r="A633" s="30"/>
      <c r="B633" s="2" t="s">
        <v>24</v>
      </c>
      <c r="C633" s="42"/>
      <c r="D633" s="43"/>
      <c r="E633" s="43"/>
      <c r="F633" s="43"/>
      <c r="G633" s="43"/>
      <c r="H633" s="43"/>
      <c r="I633" s="45"/>
      <c r="J633" s="45"/>
      <c r="L633" s="38" t="str">
        <f>C624&amp;B633</f>
        <v>Desagregación compartida del bucle local</v>
      </c>
    </row>
    <row r="634" spans="1:12" x14ac:dyDescent="0.35">
      <c r="A634" s="30"/>
      <c r="B634" s="2" t="s">
        <v>25</v>
      </c>
      <c r="C634" s="42"/>
      <c r="D634" s="43"/>
      <c r="E634" s="43"/>
      <c r="F634" s="43"/>
      <c r="G634" s="43"/>
      <c r="H634" s="43"/>
      <c r="I634" s="45"/>
      <c r="J634" s="45"/>
      <c r="L634" s="38" t="str">
        <f>C624&amp;B634</f>
        <v>Desagregación total del bucle local</v>
      </c>
    </row>
    <row r="635" spans="1:12" x14ac:dyDescent="0.35">
      <c r="A635" s="30"/>
      <c r="B635" s="2" t="s">
        <v>26</v>
      </c>
      <c r="C635" s="42"/>
      <c r="D635" s="43"/>
      <c r="E635" s="43"/>
      <c r="F635" s="43"/>
      <c r="G635" s="43"/>
      <c r="H635" s="43"/>
      <c r="I635" s="45"/>
      <c r="J635" s="45"/>
      <c r="L635" s="38" t="str">
        <f>C624&amp;B635</f>
        <v>Desagregación virtual del bucle local</v>
      </c>
    </row>
    <row r="636" spans="1:12" x14ac:dyDescent="0.35">
      <c r="A636" s="30"/>
      <c r="C636" s="47"/>
      <c r="D636" s="47"/>
      <c r="E636" s="47"/>
      <c r="F636" s="47"/>
      <c r="G636" s="47"/>
      <c r="H636" s="47"/>
      <c r="I636" s="47"/>
      <c r="J636" s="47"/>
    </row>
    <row r="637" spans="1:12" x14ac:dyDescent="0.35">
      <c r="A637" s="30"/>
      <c r="B637" s="46"/>
    </row>
    <row r="638" spans="1:12" x14ac:dyDescent="0.35">
      <c r="A638" s="30">
        <f>A624+1</f>
        <v>46</v>
      </c>
      <c r="B638" s="32" t="s">
        <v>0</v>
      </c>
      <c r="C638" s="33"/>
      <c r="D638" s="34"/>
      <c r="E638" s="34"/>
      <c r="F638" s="34"/>
      <c r="G638" s="34"/>
      <c r="H638" s="34"/>
      <c r="I638" s="34"/>
      <c r="J638" s="34"/>
    </row>
    <row r="639" spans="1:12" x14ac:dyDescent="0.35">
      <c r="A639" s="30"/>
      <c r="B639" s="34"/>
      <c r="C639" s="34"/>
      <c r="D639" s="34"/>
      <c r="E639" s="34"/>
      <c r="F639" s="34"/>
      <c r="G639" s="34"/>
      <c r="H639" s="34"/>
      <c r="I639" s="34"/>
      <c r="J639" s="34"/>
    </row>
    <row r="640" spans="1:12" x14ac:dyDescent="0.35">
      <c r="A640" s="30"/>
      <c r="B640" s="35" t="s">
        <v>11</v>
      </c>
      <c r="C640" s="36"/>
      <c r="D640" s="36"/>
      <c r="E640" s="36"/>
      <c r="F640" s="36"/>
      <c r="G640" s="36"/>
      <c r="H640" s="36"/>
      <c r="I640" s="36"/>
      <c r="J640" s="36"/>
    </row>
    <row r="641" spans="1:12" x14ac:dyDescent="0.35">
      <c r="A641" s="30"/>
      <c r="C641" s="34"/>
      <c r="D641" s="34"/>
      <c r="E641" s="34"/>
      <c r="F641" s="34"/>
      <c r="G641" s="34"/>
      <c r="H641" s="34"/>
      <c r="I641" s="34"/>
      <c r="J641" s="34"/>
    </row>
    <row r="642" spans="1:12" x14ac:dyDescent="0.35">
      <c r="A642" s="30"/>
      <c r="B642" s="34"/>
      <c r="C642" s="34"/>
      <c r="D642" s="34"/>
      <c r="E642" s="34"/>
      <c r="F642" s="34"/>
      <c r="G642" s="34"/>
      <c r="H642" s="34"/>
      <c r="I642" s="34"/>
      <c r="J642" s="34"/>
    </row>
    <row r="643" spans="1:12" ht="39" x14ac:dyDescent="0.35">
      <c r="A643" s="30"/>
      <c r="B643" s="37"/>
      <c r="C643" s="1" t="s">
        <v>2</v>
      </c>
      <c r="D643" s="1" t="s">
        <v>4</v>
      </c>
      <c r="E643" s="1" t="s">
        <v>5</v>
      </c>
      <c r="F643" s="1" t="s">
        <v>6</v>
      </c>
      <c r="G643" s="1" t="s">
        <v>7</v>
      </c>
      <c r="H643" s="1" t="s">
        <v>8</v>
      </c>
      <c r="I643" s="1" t="s">
        <v>9</v>
      </c>
      <c r="J643" s="1" t="s">
        <v>3</v>
      </c>
      <c r="L643" s="38"/>
    </row>
    <row r="644" spans="1:12" x14ac:dyDescent="0.35">
      <c r="A644" s="30"/>
      <c r="B644" s="2" t="s">
        <v>21</v>
      </c>
      <c r="C644" s="42"/>
      <c r="D644" s="43"/>
      <c r="E644" s="43"/>
      <c r="F644" s="44"/>
      <c r="G644" s="43"/>
      <c r="H644" s="43"/>
      <c r="I644" s="45"/>
      <c r="J644" s="45"/>
      <c r="L644" s="38" t="str">
        <f>C638&amp;B644</f>
        <v>SAIB Nacional</v>
      </c>
    </row>
    <row r="645" spans="1:12" x14ac:dyDescent="0.35">
      <c r="A645" s="30"/>
      <c r="B645" s="2" t="s">
        <v>22</v>
      </c>
      <c r="C645" s="42"/>
      <c r="D645" s="43"/>
      <c r="E645" s="43"/>
      <c r="F645" s="44"/>
      <c r="G645" s="43"/>
      <c r="H645" s="43"/>
      <c r="I645" s="45"/>
      <c r="J645" s="45"/>
      <c r="L645" s="38" t="str">
        <f>C638&amp;B645</f>
        <v>SAIB Regional</v>
      </c>
    </row>
    <row r="646" spans="1:12" x14ac:dyDescent="0.35">
      <c r="A646" s="30"/>
      <c r="B646" s="2" t="s">
        <v>23</v>
      </c>
      <c r="C646" s="42"/>
      <c r="D646" s="43"/>
      <c r="E646" s="43"/>
      <c r="F646" s="43"/>
      <c r="G646" s="43"/>
      <c r="H646" s="43"/>
      <c r="I646" s="45"/>
      <c r="J646" s="45"/>
      <c r="L646" s="38" t="str">
        <f>C638&amp;B646</f>
        <v>SAIB Local</v>
      </c>
    </row>
    <row r="647" spans="1:12" x14ac:dyDescent="0.35">
      <c r="A647" s="30"/>
      <c r="B647" s="2" t="s">
        <v>24</v>
      </c>
      <c r="C647" s="42"/>
      <c r="D647" s="43"/>
      <c r="E647" s="43"/>
      <c r="F647" s="43"/>
      <c r="G647" s="43"/>
      <c r="H647" s="43"/>
      <c r="I647" s="45"/>
      <c r="J647" s="45"/>
      <c r="L647" s="38" t="str">
        <f>C638&amp;B647</f>
        <v>Desagregación compartida del bucle local</v>
      </c>
    </row>
    <row r="648" spans="1:12" x14ac:dyDescent="0.35">
      <c r="A648" s="30"/>
      <c r="B648" s="2" t="s">
        <v>25</v>
      </c>
      <c r="C648" s="42"/>
      <c r="D648" s="43"/>
      <c r="E648" s="43"/>
      <c r="F648" s="43"/>
      <c r="G648" s="43"/>
      <c r="H648" s="43"/>
      <c r="I648" s="45"/>
      <c r="J648" s="45"/>
      <c r="L648" s="38" t="str">
        <f>C638&amp;B648</f>
        <v>Desagregación total del bucle local</v>
      </c>
    </row>
    <row r="649" spans="1:12" x14ac:dyDescent="0.35">
      <c r="A649" s="30"/>
      <c r="B649" s="2" t="s">
        <v>26</v>
      </c>
      <c r="C649" s="42"/>
      <c r="D649" s="43"/>
      <c r="E649" s="43"/>
      <c r="F649" s="43"/>
      <c r="G649" s="43"/>
      <c r="H649" s="43"/>
      <c r="I649" s="45"/>
      <c r="J649" s="45"/>
      <c r="L649" s="38" t="str">
        <f>C638&amp;B649</f>
        <v>Desagregación virtual del bucle local</v>
      </c>
    </row>
    <row r="650" spans="1:12" x14ac:dyDescent="0.35">
      <c r="A650" s="30"/>
      <c r="C650" s="47"/>
      <c r="D650" s="47"/>
      <c r="E650" s="47"/>
      <c r="F650" s="47"/>
      <c r="G650" s="47"/>
      <c r="H650" s="47"/>
      <c r="I650" s="47"/>
      <c r="J650" s="47"/>
    </row>
    <row r="651" spans="1:12" x14ac:dyDescent="0.35">
      <c r="A651" s="30"/>
      <c r="B651" s="46"/>
    </row>
    <row r="652" spans="1:12" x14ac:dyDescent="0.35">
      <c r="A652" s="30">
        <f>A638+1</f>
        <v>47</v>
      </c>
      <c r="B652" s="32" t="s">
        <v>0</v>
      </c>
      <c r="C652" s="33"/>
      <c r="D652" s="34"/>
      <c r="E652" s="34"/>
      <c r="F652" s="34"/>
      <c r="G652" s="34"/>
      <c r="H652" s="34"/>
      <c r="I652" s="34"/>
      <c r="J652" s="34"/>
    </row>
    <row r="653" spans="1:12" x14ac:dyDescent="0.35">
      <c r="A653" s="30"/>
      <c r="B653" s="34"/>
      <c r="C653" s="34"/>
      <c r="D653" s="34"/>
      <c r="E653" s="34"/>
      <c r="F653" s="34"/>
      <c r="G653" s="34"/>
      <c r="H653" s="34"/>
      <c r="I653" s="34"/>
      <c r="J653" s="34"/>
    </row>
    <row r="654" spans="1:12" x14ac:dyDescent="0.35">
      <c r="A654" s="30"/>
      <c r="B654" s="35" t="s">
        <v>11</v>
      </c>
      <c r="C654" s="36"/>
      <c r="D654" s="36"/>
      <c r="E654" s="36"/>
      <c r="F654" s="36"/>
      <c r="G654" s="36"/>
      <c r="H654" s="36"/>
      <c r="I654" s="36"/>
      <c r="J654" s="36"/>
    </row>
    <row r="655" spans="1:12" x14ac:dyDescent="0.35">
      <c r="A655" s="30"/>
      <c r="C655" s="34"/>
      <c r="D655" s="34"/>
      <c r="E655" s="34"/>
      <c r="F655" s="34"/>
      <c r="G655" s="34"/>
      <c r="H655" s="34"/>
      <c r="I655" s="34"/>
      <c r="J655" s="34"/>
    </row>
    <row r="656" spans="1:12" x14ac:dyDescent="0.35">
      <c r="A656" s="30"/>
      <c r="B656" s="34"/>
      <c r="C656" s="34"/>
      <c r="D656" s="34"/>
      <c r="E656" s="34"/>
      <c r="F656" s="34"/>
      <c r="G656" s="34"/>
      <c r="H656" s="34"/>
      <c r="I656" s="34"/>
      <c r="J656" s="34"/>
    </row>
    <row r="657" spans="1:12" ht="39" x14ac:dyDescent="0.35">
      <c r="A657" s="30"/>
      <c r="B657" s="37"/>
      <c r="C657" s="1" t="s">
        <v>2</v>
      </c>
      <c r="D657" s="1" t="s">
        <v>4</v>
      </c>
      <c r="E657" s="1" t="s">
        <v>5</v>
      </c>
      <c r="F657" s="1" t="s">
        <v>6</v>
      </c>
      <c r="G657" s="1" t="s">
        <v>7</v>
      </c>
      <c r="H657" s="1" t="s">
        <v>8</v>
      </c>
      <c r="I657" s="1" t="s">
        <v>9</v>
      </c>
      <c r="J657" s="1" t="s">
        <v>3</v>
      </c>
      <c r="L657" s="38"/>
    </row>
    <row r="658" spans="1:12" x14ac:dyDescent="0.35">
      <c r="A658" s="30"/>
      <c r="B658" s="2" t="s">
        <v>21</v>
      </c>
      <c r="C658" s="42"/>
      <c r="D658" s="43"/>
      <c r="E658" s="43"/>
      <c r="F658" s="44"/>
      <c r="G658" s="43"/>
      <c r="H658" s="43"/>
      <c r="I658" s="45"/>
      <c r="J658" s="45"/>
      <c r="L658" s="38" t="str">
        <f>C652&amp;B658</f>
        <v>SAIB Nacional</v>
      </c>
    </row>
    <row r="659" spans="1:12" x14ac:dyDescent="0.35">
      <c r="A659" s="30"/>
      <c r="B659" s="2" t="s">
        <v>22</v>
      </c>
      <c r="C659" s="42"/>
      <c r="D659" s="43"/>
      <c r="E659" s="43"/>
      <c r="F659" s="44"/>
      <c r="G659" s="43"/>
      <c r="H659" s="43"/>
      <c r="I659" s="45"/>
      <c r="J659" s="45"/>
      <c r="L659" s="38" t="str">
        <f>C652&amp;B659</f>
        <v>SAIB Regional</v>
      </c>
    </row>
    <row r="660" spans="1:12" x14ac:dyDescent="0.35">
      <c r="A660" s="30"/>
      <c r="B660" s="2" t="s">
        <v>23</v>
      </c>
      <c r="C660" s="42"/>
      <c r="D660" s="43"/>
      <c r="E660" s="43"/>
      <c r="F660" s="43"/>
      <c r="G660" s="43"/>
      <c r="H660" s="43"/>
      <c r="I660" s="45"/>
      <c r="J660" s="45"/>
      <c r="L660" s="38" t="str">
        <f>C652&amp;B660</f>
        <v>SAIB Local</v>
      </c>
    </row>
    <row r="661" spans="1:12" x14ac:dyDescent="0.35">
      <c r="A661" s="30"/>
      <c r="B661" s="2" t="s">
        <v>24</v>
      </c>
      <c r="C661" s="42"/>
      <c r="D661" s="43"/>
      <c r="E661" s="43"/>
      <c r="F661" s="43"/>
      <c r="G661" s="43"/>
      <c r="H661" s="43"/>
      <c r="I661" s="45"/>
      <c r="J661" s="45"/>
      <c r="L661" s="38" t="str">
        <f>C652&amp;B661</f>
        <v>Desagregación compartida del bucle local</v>
      </c>
    </row>
    <row r="662" spans="1:12" x14ac:dyDescent="0.35">
      <c r="A662" s="30"/>
      <c r="B662" s="2" t="s">
        <v>25</v>
      </c>
      <c r="C662" s="42"/>
      <c r="D662" s="43"/>
      <c r="E662" s="43"/>
      <c r="F662" s="43"/>
      <c r="G662" s="43"/>
      <c r="H662" s="43"/>
      <c r="I662" s="45"/>
      <c r="J662" s="45"/>
      <c r="L662" s="38" t="str">
        <f>C652&amp;B662</f>
        <v>Desagregación total del bucle local</v>
      </c>
    </row>
    <row r="663" spans="1:12" x14ac:dyDescent="0.35">
      <c r="A663" s="30"/>
      <c r="B663" s="2" t="s">
        <v>26</v>
      </c>
      <c r="C663" s="42"/>
      <c r="D663" s="43"/>
      <c r="E663" s="43"/>
      <c r="F663" s="43"/>
      <c r="G663" s="43"/>
      <c r="H663" s="43"/>
      <c r="I663" s="45"/>
      <c r="J663" s="45"/>
      <c r="L663" s="38" t="str">
        <f>C652&amp;B663</f>
        <v>Desagregación virtual del bucle local</v>
      </c>
    </row>
    <row r="664" spans="1:12" x14ac:dyDescent="0.35">
      <c r="A664" s="30"/>
      <c r="C664" s="47"/>
      <c r="D664" s="47"/>
      <c r="E664" s="47"/>
      <c r="F664" s="47"/>
      <c r="G664" s="47"/>
      <c r="H664" s="47"/>
      <c r="I664" s="47"/>
      <c r="J664" s="47"/>
    </row>
    <row r="665" spans="1:12" x14ac:dyDescent="0.35">
      <c r="A665" s="30"/>
      <c r="B665" s="46"/>
    </row>
    <row r="666" spans="1:12" x14ac:dyDescent="0.35">
      <c r="A666" s="30">
        <f>A652+1</f>
        <v>48</v>
      </c>
      <c r="B666" s="32" t="s">
        <v>0</v>
      </c>
      <c r="C666" s="33"/>
      <c r="D666" s="34"/>
      <c r="E666" s="34"/>
      <c r="F666" s="34"/>
      <c r="G666" s="34"/>
      <c r="H666" s="34"/>
      <c r="I666" s="34"/>
      <c r="J666" s="34"/>
    </row>
    <row r="667" spans="1:12" x14ac:dyDescent="0.35">
      <c r="A667" s="30"/>
      <c r="B667" s="34"/>
      <c r="C667" s="34"/>
      <c r="D667" s="34"/>
      <c r="E667" s="34"/>
      <c r="F667" s="34"/>
      <c r="G667" s="34"/>
      <c r="H667" s="34"/>
      <c r="I667" s="34"/>
      <c r="J667" s="34"/>
    </row>
    <row r="668" spans="1:12" x14ac:dyDescent="0.35">
      <c r="A668" s="30"/>
      <c r="B668" s="35" t="s">
        <v>11</v>
      </c>
      <c r="C668" s="36"/>
      <c r="D668" s="36"/>
      <c r="E668" s="36"/>
      <c r="F668" s="36"/>
      <c r="G668" s="36"/>
      <c r="H668" s="36"/>
      <c r="I668" s="36"/>
      <c r="J668" s="36"/>
    </row>
    <row r="669" spans="1:12" x14ac:dyDescent="0.35">
      <c r="A669" s="30"/>
      <c r="C669" s="34"/>
      <c r="D669" s="34"/>
      <c r="E669" s="34"/>
      <c r="F669" s="34"/>
      <c r="G669" s="34"/>
      <c r="H669" s="34"/>
      <c r="I669" s="34"/>
      <c r="J669" s="34"/>
    </row>
    <row r="670" spans="1:12" x14ac:dyDescent="0.35">
      <c r="A670" s="30"/>
      <c r="B670" s="34"/>
      <c r="C670" s="34"/>
      <c r="D670" s="34"/>
      <c r="E670" s="34"/>
      <c r="F670" s="34"/>
      <c r="G670" s="34"/>
      <c r="H670" s="34"/>
      <c r="I670" s="34"/>
      <c r="J670" s="34"/>
    </row>
    <row r="671" spans="1:12" ht="39" x14ac:dyDescent="0.35">
      <c r="A671" s="30"/>
      <c r="B671" s="37"/>
      <c r="C671" s="1" t="s">
        <v>2</v>
      </c>
      <c r="D671" s="1" t="s">
        <v>4</v>
      </c>
      <c r="E671" s="1" t="s">
        <v>5</v>
      </c>
      <c r="F671" s="1" t="s">
        <v>6</v>
      </c>
      <c r="G671" s="1" t="s">
        <v>7</v>
      </c>
      <c r="H671" s="1" t="s">
        <v>8</v>
      </c>
      <c r="I671" s="1" t="s">
        <v>9</v>
      </c>
      <c r="J671" s="1" t="s">
        <v>3</v>
      </c>
      <c r="L671" s="38"/>
    </row>
    <row r="672" spans="1:12" x14ac:dyDescent="0.35">
      <c r="A672" s="30"/>
      <c r="B672" s="2" t="s">
        <v>21</v>
      </c>
      <c r="C672" s="42"/>
      <c r="D672" s="43"/>
      <c r="E672" s="43"/>
      <c r="F672" s="44"/>
      <c r="G672" s="43"/>
      <c r="H672" s="43"/>
      <c r="I672" s="45"/>
      <c r="J672" s="45"/>
      <c r="L672" s="38" t="str">
        <f>C666&amp;B672</f>
        <v>SAIB Nacional</v>
      </c>
    </row>
    <row r="673" spans="1:12" x14ac:dyDescent="0.35">
      <c r="A673" s="30"/>
      <c r="B673" s="2" t="s">
        <v>22</v>
      </c>
      <c r="C673" s="42"/>
      <c r="D673" s="43"/>
      <c r="E673" s="43"/>
      <c r="F673" s="44"/>
      <c r="G673" s="43"/>
      <c r="H673" s="43"/>
      <c r="I673" s="45"/>
      <c r="J673" s="45"/>
      <c r="L673" s="38" t="str">
        <f>C666&amp;B673</f>
        <v>SAIB Regional</v>
      </c>
    </row>
    <row r="674" spans="1:12" x14ac:dyDescent="0.35">
      <c r="A674" s="30"/>
      <c r="B674" s="2" t="s">
        <v>23</v>
      </c>
      <c r="C674" s="42"/>
      <c r="D674" s="43"/>
      <c r="E674" s="43"/>
      <c r="F674" s="43"/>
      <c r="G674" s="43"/>
      <c r="H674" s="43"/>
      <c r="I674" s="45"/>
      <c r="J674" s="45"/>
      <c r="L674" s="38" t="str">
        <f>C666&amp;B674</f>
        <v>SAIB Local</v>
      </c>
    </row>
    <row r="675" spans="1:12" x14ac:dyDescent="0.35">
      <c r="A675" s="30"/>
      <c r="B675" s="2" t="s">
        <v>24</v>
      </c>
      <c r="C675" s="42"/>
      <c r="D675" s="43"/>
      <c r="E675" s="43"/>
      <c r="F675" s="43"/>
      <c r="G675" s="43"/>
      <c r="H675" s="43"/>
      <c r="I675" s="45"/>
      <c r="J675" s="45"/>
      <c r="L675" s="38" t="str">
        <f>C666&amp;B675</f>
        <v>Desagregación compartida del bucle local</v>
      </c>
    </row>
    <row r="676" spans="1:12" x14ac:dyDescent="0.35">
      <c r="A676" s="30"/>
      <c r="B676" s="2" t="s">
        <v>25</v>
      </c>
      <c r="C676" s="42"/>
      <c r="D676" s="43"/>
      <c r="E676" s="43"/>
      <c r="F676" s="43"/>
      <c r="G676" s="43"/>
      <c r="H676" s="43"/>
      <c r="I676" s="45"/>
      <c r="J676" s="45"/>
      <c r="L676" s="38" t="str">
        <f>C666&amp;B676</f>
        <v>Desagregación total del bucle local</v>
      </c>
    </row>
    <row r="677" spans="1:12" x14ac:dyDescent="0.35">
      <c r="A677" s="30"/>
      <c r="B677" s="2" t="s">
        <v>26</v>
      </c>
      <c r="C677" s="42"/>
      <c r="D677" s="43"/>
      <c r="E677" s="43"/>
      <c r="F677" s="43"/>
      <c r="G677" s="43"/>
      <c r="H677" s="43"/>
      <c r="I677" s="45"/>
      <c r="J677" s="45"/>
      <c r="L677" s="38" t="str">
        <f>C666&amp;B677</f>
        <v>Desagregación virtual del bucle local</v>
      </c>
    </row>
    <row r="678" spans="1:12" x14ac:dyDescent="0.35">
      <c r="A678" s="30"/>
      <c r="C678" s="47"/>
      <c r="D678" s="47"/>
      <c r="E678" s="47"/>
      <c r="F678" s="47"/>
      <c r="G678" s="47"/>
      <c r="H678" s="47"/>
      <c r="I678" s="47"/>
      <c r="J678" s="47"/>
    </row>
    <row r="679" spans="1:12" x14ac:dyDescent="0.35">
      <c r="A679" s="30"/>
      <c r="B679" s="46"/>
    </row>
    <row r="680" spans="1:12" x14ac:dyDescent="0.35">
      <c r="A680" s="30">
        <f>A666+1</f>
        <v>49</v>
      </c>
      <c r="B680" s="32" t="s">
        <v>0</v>
      </c>
      <c r="C680" s="33"/>
      <c r="D680" s="34"/>
      <c r="E680" s="34"/>
      <c r="F680" s="34"/>
      <c r="G680" s="34"/>
      <c r="H680" s="34"/>
      <c r="I680" s="34"/>
      <c r="J680" s="34"/>
    </row>
    <row r="681" spans="1:12" x14ac:dyDescent="0.35">
      <c r="A681" s="30"/>
      <c r="B681" s="34"/>
      <c r="C681" s="34"/>
      <c r="D681" s="34"/>
      <c r="E681" s="34"/>
      <c r="F681" s="34"/>
      <c r="G681" s="34"/>
      <c r="H681" s="34"/>
      <c r="I681" s="34"/>
      <c r="J681" s="34"/>
    </row>
    <row r="682" spans="1:12" x14ac:dyDescent="0.35">
      <c r="A682" s="30"/>
      <c r="B682" s="35" t="s">
        <v>11</v>
      </c>
      <c r="C682" s="36"/>
      <c r="D682" s="36"/>
      <c r="E682" s="36"/>
      <c r="F682" s="36"/>
      <c r="G682" s="36"/>
      <c r="H682" s="36"/>
      <c r="I682" s="36"/>
      <c r="J682" s="36"/>
    </row>
    <row r="683" spans="1:12" x14ac:dyDescent="0.35">
      <c r="A683" s="30"/>
      <c r="C683" s="34"/>
      <c r="D683" s="34"/>
      <c r="E683" s="34"/>
      <c r="F683" s="34"/>
      <c r="G683" s="34"/>
      <c r="H683" s="34"/>
      <c r="I683" s="34"/>
      <c r="J683" s="34"/>
    </row>
    <row r="684" spans="1:12" x14ac:dyDescent="0.35">
      <c r="A684" s="30"/>
      <c r="B684" s="34"/>
      <c r="C684" s="34"/>
      <c r="D684" s="34"/>
      <c r="E684" s="34"/>
      <c r="F684" s="34"/>
      <c r="G684" s="34"/>
      <c r="H684" s="34"/>
      <c r="I684" s="34"/>
      <c r="J684" s="34"/>
    </row>
    <row r="685" spans="1:12" ht="39" x14ac:dyDescent="0.35">
      <c r="A685" s="30"/>
      <c r="B685" s="37"/>
      <c r="C685" s="1" t="s">
        <v>2</v>
      </c>
      <c r="D685" s="1" t="s">
        <v>4</v>
      </c>
      <c r="E685" s="1" t="s">
        <v>5</v>
      </c>
      <c r="F685" s="1" t="s">
        <v>6</v>
      </c>
      <c r="G685" s="1" t="s">
        <v>7</v>
      </c>
      <c r="H685" s="1" t="s">
        <v>8</v>
      </c>
      <c r="I685" s="1" t="s">
        <v>9</v>
      </c>
      <c r="J685" s="1" t="s">
        <v>3</v>
      </c>
      <c r="L685" s="38"/>
    </row>
    <row r="686" spans="1:12" x14ac:dyDescent="0.35">
      <c r="A686" s="30"/>
      <c r="B686" s="2" t="s">
        <v>21</v>
      </c>
      <c r="C686" s="42"/>
      <c r="D686" s="43"/>
      <c r="E686" s="43"/>
      <c r="F686" s="44"/>
      <c r="G686" s="43"/>
      <c r="H686" s="43"/>
      <c r="I686" s="45"/>
      <c r="J686" s="45"/>
      <c r="L686" s="38" t="str">
        <f>C680&amp;B686</f>
        <v>SAIB Nacional</v>
      </c>
    </row>
    <row r="687" spans="1:12" x14ac:dyDescent="0.35">
      <c r="A687" s="30"/>
      <c r="B687" s="2" t="s">
        <v>22</v>
      </c>
      <c r="C687" s="42"/>
      <c r="D687" s="43"/>
      <c r="E687" s="43"/>
      <c r="F687" s="44"/>
      <c r="G687" s="43"/>
      <c r="H687" s="43"/>
      <c r="I687" s="45"/>
      <c r="J687" s="45"/>
      <c r="L687" s="38" t="str">
        <f>C680&amp;B687</f>
        <v>SAIB Regional</v>
      </c>
    </row>
    <row r="688" spans="1:12" x14ac:dyDescent="0.35">
      <c r="A688" s="30"/>
      <c r="B688" s="2" t="s">
        <v>23</v>
      </c>
      <c r="C688" s="42"/>
      <c r="D688" s="43"/>
      <c r="E688" s="43"/>
      <c r="F688" s="43"/>
      <c r="G688" s="43"/>
      <c r="H688" s="43"/>
      <c r="I688" s="45"/>
      <c r="J688" s="45"/>
      <c r="L688" s="38" t="str">
        <f>C680&amp;B688</f>
        <v>SAIB Local</v>
      </c>
    </row>
    <row r="689" spans="1:12" x14ac:dyDescent="0.35">
      <c r="A689" s="30"/>
      <c r="B689" s="2" t="s">
        <v>24</v>
      </c>
      <c r="C689" s="42"/>
      <c r="D689" s="43"/>
      <c r="E689" s="43"/>
      <c r="F689" s="43"/>
      <c r="G689" s="43"/>
      <c r="H689" s="43"/>
      <c r="I689" s="45"/>
      <c r="J689" s="45"/>
      <c r="L689" s="38" t="str">
        <f>C680&amp;B689</f>
        <v>Desagregación compartida del bucle local</v>
      </c>
    </row>
    <row r="690" spans="1:12" x14ac:dyDescent="0.35">
      <c r="A690" s="30"/>
      <c r="B690" s="2" t="s">
        <v>25</v>
      </c>
      <c r="C690" s="42"/>
      <c r="D690" s="43"/>
      <c r="E690" s="43"/>
      <c r="F690" s="43"/>
      <c r="G690" s="43"/>
      <c r="H690" s="43"/>
      <c r="I690" s="45"/>
      <c r="J690" s="45"/>
      <c r="L690" s="38" t="str">
        <f>C680&amp;B690</f>
        <v>Desagregación total del bucle local</v>
      </c>
    </row>
    <row r="691" spans="1:12" x14ac:dyDescent="0.35">
      <c r="A691" s="30"/>
      <c r="B691" s="2" t="s">
        <v>26</v>
      </c>
      <c r="C691" s="42"/>
      <c r="D691" s="43"/>
      <c r="E691" s="43"/>
      <c r="F691" s="43"/>
      <c r="G691" s="43"/>
      <c r="H691" s="43"/>
      <c r="I691" s="45"/>
      <c r="J691" s="45"/>
      <c r="L691" s="38" t="str">
        <f>C680&amp;B691</f>
        <v>Desagregación virtual del bucle local</v>
      </c>
    </row>
    <row r="692" spans="1:12" x14ac:dyDescent="0.35">
      <c r="A692" s="30"/>
      <c r="C692" s="47"/>
      <c r="D692" s="47"/>
      <c r="E692" s="47"/>
      <c r="F692" s="47"/>
      <c r="G692" s="47"/>
      <c r="H692" s="47"/>
      <c r="I692" s="47"/>
      <c r="J692" s="47"/>
    </row>
    <row r="693" spans="1:12" x14ac:dyDescent="0.35">
      <c r="A693" s="30"/>
      <c r="B693" s="46"/>
    </row>
    <row r="694" spans="1:12" x14ac:dyDescent="0.35">
      <c r="A694" s="30">
        <f>A680+1</f>
        <v>50</v>
      </c>
      <c r="B694" s="32" t="s">
        <v>0</v>
      </c>
      <c r="C694" s="33"/>
      <c r="D694" s="34"/>
      <c r="E694" s="34"/>
      <c r="F694" s="34"/>
      <c r="G694" s="34"/>
      <c r="H694" s="34"/>
      <c r="I694" s="34"/>
      <c r="J694" s="34"/>
    </row>
    <row r="695" spans="1:12" x14ac:dyDescent="0.35">
      <c r="A695" s="30"/>
      <c r="B695" s="34"/>
      <c r="C695" s="34"/>
      <c r="D695" s="34"/>
      <c r="E695" s="34"/>
      <c r="F695" s="34"/>
      <c r="G695" s="34"/>
      <c r="H695" s="34"/>
      <c r="I695" s="34"/>
      <c r="J695" s="34"/>
    </row>
    <row r="696" spans="1:12" x14ac:dyDescent="0.35">
      <c r="A696" s="30"/>
      <c r="B696" s="35" t="s">
        <v>11</v>
      </c>
      <c r="C696" s="36"/>
      <c r="D696" s="36"/>
      <c r="E696" s="36"/>
      <c r="F696" s="36"/>
      <c r="G696" s="36"/>
      <c r="H696" s="36"/>
      <c r="I696" s="36"/>
      <c r="J696" s="36"/>
    </row>
    <row r="697" spans="1:12" x14ac:dyDescent="0.35">
      <c r="A697" s="30"/>
      <c r="C697" s="34"/>
      <c r="D697" s="34"/>
      <c r="E697" s="34"/>
      <c r="F697" s="34"/>
      <c r="G697" s="34"/>
      <c r="H697" s="34"/>
      <c r="I697" s="34"/>
      <c r="J697" s="34"/>
    </row>
    <row r="698" spans="1:12" x14ac:dyDescent="0.35">
      <c r="A698" s="30"/>
      <c r="B698" s="34"/>
      <c r="C698" s="34"/>
      <c r="D698" s="34"/>
      <c r="E698" s="34"/>
      <c r="F698" s="34"/>
      <c r="G698" s="34"/>
      <c r="H698" s="34"/>
      <c r="I698" s="34"/>
      <c r="J698" s="34"/>
    </row>
    <row r="699" spans="1:12" ht="39" x14ac:dyDescent="0.35">
      <c r="A699" s="30"/>
      <c r="B699" s="37"/>
      <c r="C699" s="1" t="s">
        <v>2</v>
      </c>
      <c r="D699" s="1" t="s">
        <v>4</v>
      </c>
      <c r="E699" s="1" t="s">
        <v>5</v>
      </c>
      <c r="F699" s="1" t="s">
        <v>6</v>
      </c>
      <c r="G699" s="1" t="s">
        <v>7</v>
      </c>
      <c r="H699" s="1" t="s">
        <v>8</v>
      </c>
      <c r="I699" s="1" t="s">
        <v>9</v>
      </c>
      <c r="J699" s="1" t="s">
        <v>3</v>
      </c>
      <c r="L699" s="38"/>
    </row>
    <row r="700" spans="1:12" x14ac:dyDescent="0.35">
      <c r="A700" s="30"/>
      <c r="B700" s="2" t="s">
        <v>21</v>
      </c>
      <c r="C700" s="42"/>
      <c r="D700" s="43"/>
      <c r="E700" s="43"/>
      <c r="F700" s="44"/>
      <c r="G700" s="43"/>
      <c r="H700" s="43"/>
      <c r="I700" s="45"/>
      <c r="J700" s="45"/>
      <c r="L700" s="38" t="str">
        <f>C694&amp;B700</f>
        <v>SAIB Nacional</v>
      </c>
    </row>
    <row r="701" spans="1:12" x14ac:dyDescent="0.35">
      <c r="A701" s="30"/>
      <c r="B701" s="2" t="s">
        <v>22</v>
      </c>
      <c r="C701" s="42"/>
      <c r="D701" s="43"/>
      <c r="E701" s="43"/>
      <c r="F701" s="44"/>
      <c r="G701" s="43"/>
      <c r="H701" s="43"/>
      <c r="I701" s="45"/>
      <c r="J701" s="45"/>
      <c r="L701" s="38" t="str">
        <f>C694&amp;B701</f>
        <v>SAIB Regional</v>
      </c>
    </row>
    <row r="702" spans="1:12" x14ac:dyDescent="0.35">
      <c r="A702" s="30"/>
      <c r="B702" s="2" t="s">
        <v>23</v>
      </c>
      <c r="C702" s="42"/>
      <c r="D702" s="43"/>
      <c r="E702" s="43"/>
      <c r="F702" s="43"/>
      <c r="G702" s="43"/>
      <c r="H702" s="43"/>
      <c r="I702" s="45"/>
      <c r="J702" s="45"/>
      <c r="L702" s="38" t="str">
        <f>C694&amp;B702</f>
        <v>SAIB Local</v>
      </c>
    </row>
    <row r="703" spans="1:12" x14ac:dyDescent="0.35">
      <c r="A703" s="30"/>
      <c r="B703" s="2" t="s">
        <v>24</v>
      </c>
      <c r="C703" s="42"/>
      <c r="D703" s="43"/>
      <c r="E703" s="43"/>
      <c r="F703" s="43"/>
      <c r="G703" s="43"/>
      <c r="H703" s="43"/>
      <c r="I703" s="45"/>
      <c r="J703" s="45"/>
      <c r="L703" s="38" t="str">
        <f>C694&amp;B703</f>
        <v>Desagregación compartida del bucle local</v>
      </c>
    </row>
    <row r="704" spans="1:12" x14ac:dyDescent="0.35">
      <c r="A704" s="30"/>
      <c r="B704" s="2" t="s">
        <v>25</v>
      </c>
      <c r="C704" s="42"/>
      <c r="D704" s="43"/>
      <c r="E704" s="43"/>
      <c r="F704" s="43"/>
      <c r="G704" s="43"/>
      <c r="H704" s="43"/>
      <c r="I704" s="45"/>
      <c r="J704" s="45"/>
      <c r="L704" s="38" t="str">
        <f>C694&amp;B704</f>
        <v>Desagregación total del bucle local</v>
      </c>
    </row>
    <row r="705" spans="1:12" x14ac:dyDescent="0.35">
      <c r="A705" s="30"/>
      <c r="B705" s="2" t="s">
        <v>26</v>
      </c>
      <c r="C705" s="42"/>
      <c r="D705" s="43"/>
      <c r="E705" s="43"/>
      <c r="F705" s="43"/>
      <c r="G705" s="43"/>
      <c r="H705" s="43"/>
      <c r="I705" s="45"/>
      <c r="J705" s="45"/>
      <c r="L705" s="38" t="str">
        <f>C694&amp;B705</f>
        <v>Desagregación virtual del bucle local</v>
      </c>
    </row>
    <row r="706" spans="1:12" x14ac:dyDescent="0.35">
      <c r="A706" s="30"/>
      <c r="C706" s="47"/>
      <c r="D706" s="47"/>
      <c r="E706" s="47"/>
      <c r="F706" s="47"/>
      <c r="G706" s="47"/>
      <c r="H706" s="47"/>
      <c r="I706" s="47"/>
      <c r="J706" s="47"/>
    </row>
    <row r="707" spans="1:12" x14ac:dyDescent="0.35">
      <c r="A707" s="30"/>
      <c r="B707" s="46"/>
    </row>
  </sheetData>
  <mergeCells count="1">
    <mergeCell ref="B6:F6"/>
  </mergeCells>
  <conditionalFormatting sqref="F14:F19">
    <cfRule type="containsText" dxfId="61" priority="111" operator="containsText" text="NO APLICA">
      <formula>NOT(ISERROR(SEARCH("NO APLICA",F14)))</formula>
    </cfRule>
  </conditionalFormatting>
  <conditionalFormatting sqref="F154:F155">
    <cfRule type="containsText" dxfId="51" priority="52" operator="containsText" text="NO APLICA">
      <formula>NOT(ISERROR(SEARCH("NO APLICA",F154)))</formula>
    </cfRule>
  </conditionalFormatting>
  <conditionalFormatting sqref="F168:F169">
    <cfRule type="containsText" dxfId="50" priority="51" operator="containsText" text="NO APLICA">
      <formula>NOT(ISERROR(SEARCH("NO APLICA",F168)))</formula>
    </cfRule>
  </conditionalFormatting>
  <conditionalFormatting sqref="F182:F183">
    <cfRule type="containsText" dxfId="49" priority="50" operator="containsText" text="NO APLICA">
      <formula>NOT(ISERROR(SEARCH("NO APLICA",F182)))</formula>
    </cfRule>
  </conditionalFormatting>
  <conditionalFormatting sqref="F196:F197">
    <cfRule type="containsText" dxfId="48" priority="49" operator="containsText" text="NO APLICA">
      <formula>NOT(ISERROR(SEARCH("NO APLICA",F196)))</formula>
    </cfRule>
  </conditionalFormatting>
  <conditionalFormatting sqref="F210:F211">
    <cfRule type="containsText" dxfId="47" priority="48" operator="containsText" text="NO APLICA">
      <formula>NOT(ISERROR(SEARCH("NO APLICA",F210)))</formula>
    </cfRule>
  </conditionalFormatting>
  <conditionalFormatting sqref="F224:F225">
    <cfRule type="containsText" dxfId="46" priority="47" operator="containsText" text="NO APLICA">
      <formula>NOT(ISERROR(SEARCH("NO APLICA",F224)))</formula>
    </cfRule>
  </conditionalFormatting>
  <conditionalFormatting sqref="F238:F239">
    <cfRule type="containsText" dxfId="45" priority="46" operator="containsText" text="NO APLICA">
      <formula>NOT(ISERROR(SEARCH("NO APLICA",F238)))</formula>
    </cfRule>
  </conditionalFormatting>
  <conditionalFormatting sqref="F252:F253">
    <cfRule type="containsText" dxfId="44" priority="45" operator="containsText" text="NO APLICA">
      <formula>NOT(ISERROR(SEARCH("NO APLICA",F252)))</formula>
    </cfRule>
  </conditionalFormatting>
  <conditionalFormatting sqref="F266:F267">
    <cfRule type="containsText" dxfId="43" priority="44" operator="containsText" text="NO APLICA">
      <formula>NOT(ISERROR(SEARCH("NO APLICA",F266)))</formula>
    </cfRule>
  </conditionalFormatting>
  <conditionalFormatting sqref="F280:F281">
    <cfRule type="containsText" dxfId="42" priority="43" operator="containsText" text="NO APLICA">
      <formula>NOT(ISERROR(SEARCH("NO APLICA",F280)))</formula>
    </cfRule>
  </conditionalFormatting>
  <conditionalFormatting sqref="F294:F295">
    <cfRule type="containsText" dxfId="41" priority="42" operator="containsText" text="NO APLICA">
      <formula>NOT(ISERROR(SEARCH("NO APLICA",F294)))</formula>
    </cfRule>
  </conditionalFormatting>
  <conditionalFormatting sqref="F308:F309">
    <cfRule type="containsText" dxfId="40" priority="41" operator="containsText" text="NO APLICA">
      <formula>NOT(ISERROR(SEARCH("NO APLICA",F308)))</formula>
    </cfRule>
  </conditionalFormatting>
  <conditionalFormatting sqref="F322:F323">
    <cfRule type="containsText" dxfId="39" priority="40" operator="containsText" text="NO APLICA">
      <formula>NOT(ISERROR(SEARCH("NO APLICA",F322)))</formula>
    </cfRule>
  </conditionalFormatting>
  <conditionalFormatting sqref="F336:F337">
    <cfRule type="containsText" dxfId="38" priority="39" operator="containsText" text="NO APLICA">
      <formula>NOT(ISERROR(SEARCH("NO APLICA",F336)))</formula>
    </cfRule>
  </conditionalFormatting>
  <conditionalFormatting sqref="F350:F351">
    <cfRule type="containsText" dxfId="37" priority="38" operator="containsText" text="NO APLICA">
      <formula>NOT(ISERROR(SEARCH("NO APLICA",F350)))</formula>
    </cfRule>
  </conditionalFormatting>
  <conditionalFormatting sqref="F364:F365">
    <cfRule type="containsText" dxfId="36" priority="37" operator="containsText" text="NO APLICA">
      <formula>NOT(ISERROR(SEARCH("NO APLICA",F364)))</formula>
    </cfRule>
  </conditionalFormatting>
  <conditionalFormatting sqref="F378:F379">
    <cfRule type="containsText" dxfId="35" priority="36" operator="containsText" text="NO APLICA">
      <formula>NOT(ISERROR(SEARCH("NO APLICA",F378)))</formula>
    </cfRule>
  </conditionalFormatting>
  <conditionalFormatting sqref="F392:F393">
    <cfRule type="containsText" dxfId="34" priority="35" operator="containsText" text="NO APLICA">
      <formula>NOT(ISERROR(SEARCH("NO APLICA",F392)))</formula>
    </cfRule>
  </conditionalFormatting>
  <conditionalFormatting sqref="F406:F407">
    <cfRule type="containsText" dxfId="33" priority="34" operator="containsText" text="NO APLICA">
      <formula>NOT(ISERROR(SEARCH("NO APLICA",F406)))</formula>
    </cfRule>
  </conditionalFormatting>
  <conditionalFormatting sqref="F420:F421">
    <cfRule type="containsText" dxfId="32" priority="33" operator="containsText" text="NO APLICA">
      <formula>NOT(ISERROR(SEARCH("NO APLICA",F420)))</formula>
    </cfRule>
  </conditionalFormatting>
  <conditionalFormatting sqref="F434:F435">
    <cfRule type="containsText" dxfId="31" priority="32" operator="containsText" text="NO APLICA">
      <formula>NOT(ISERROR(SEARCH("NO APLICA",F434)))</formula>
    </cfRule>
  </conditionalFormatting>
  <conditionalFormatting sqref="F448:F449">
    <cfRule type="containsText" dxfId="30" priority="31" operator="containsText" text="NO APLICA">
      <formula>NOT(ISERROR(SEARCH("NO APLICA",F448)))</formula>
    </cfRule>
  </conditionalFormatting>
  <conditionalFormatting sqref="F462:F463">
    <cfRule type="containsText" dxfId="29" priority="30" operator="containsText" text="NO APLICA">
      <formula>NOT(ISERROR(SEARCH("NO APLICA",F462)))</formula>
    </cfRule>
  </conditionalFormatting>
  <conditionalFormatting sqref="F476:F477">
    <cfRule type="containsText" dxfId="28" priority="29" operator="containsText" text="NO APLICA">
      <formula>NOT(ISERROR(SEARCH("NO APLICA",F476)))</formula>
    </cfRule>
  </conditionalFormatting>
  <conditionalFormatting sqref="F490:F491">
    <cfRule type="containsText" dxfId="27" priority="28" operator="containsText" text="NO APLICA">
      <formula>NOT(ISERROR(SEARCH("NO APLICA",F490)))</formula>
    </cfRule>
  </conditionalFormatting>
  <conditionalFormatting sqref="F504:F505">
    <cfRule type="containsText" dxfId="26" priority="27" operator="containsText" text="NO APLICA">
      <formula>NOT(ISERROR(SEARCH("NO APLICA",F504)))</formula>
    </cfRule>
  </conditionalFormatting>
  <conditionalFormatting sqref="F518:F519">
    <cfRule type="containsText" dxfId="25" priority="26" operator="containsText" text="NO APLICA">
      <formula>NOT(ISERROR(SEARCH("NO APLICA",F518)))</formula>
    </cfRule>
  </conditionalFormatting>
  <conditionalFormatting sqref="F532:F533">
    <cfRule type="containsText" dxfId="24" priority="25" operator="containsText" text="NO APLICA">
      <formula>NOT(ISERROR(SEARCH("NO APLICA",F532)))</formula>
    </cfRule>
  </conditionalFormatting>
  <conditionalFormatting sqref="F546:F547">
    <cfRule type="containsText" dxfId="23" priority="24" operator="containsText" text="NO APLICA">
      <formula>NOT(ISERROR(SEARCH("NO APLICA",F546)))</formula>
    </cfRule>
  </conditionalFormatting>
  <conditionalFormatting sqref="F560:F561">
    <cfRule type="containsText" dxfId="22" priority="23" operator="containsText" text="NO APLICA">
      <formula>NOT(ISERROR(SEARCH("NO APLICA",F560)))</formula>
    </cfRule>
  </conditionalFormatting>
  <conditionalFormatting sqref="F574:F575">
    <cfRule type="containsText" dxfId="21" priority="22" operator="containsText" text="NO APLICA">
      <formula>NOT(ISERROR(SEARCH("NO APLICA",F574)))</formula>
    </cfRule>
  </conditionalFormatting>
  <conditionalFormatting sqref="F588:F589">
    <cfRule type="containsText" dxfId="20" priority="21" operator="containsText" text="NO APLICA">
      <formula>NOT(ISERROR(SEARCH("NO APLICA",F588)))</formula>
    </cfRule>
  </conditionalFormatting>
  <conditionalFormatting sqref="F602:F603">
    <cfRule type="containsText" dxfId="19" priority="20" operator="containsText" text="NO APLICA">
      <formula>NOT(ISERROR(SEARCH("NO APLICA",F602)))</formula>
    </cfRule>
  </conditionalFormatting>
  <conditionalFormatting sqref="F616:F617">
    <cfRule type="containsText" dxfId="18" priority="19" operator="containsText" text="NO APLICA">
      <formula>NOT(ISERROR(SEARCH("NO APLICA",F616)))</formula>
    </cfRule>
  </conditionalFormatting>
  <conditionalFormatting sqref="F630:F631">
    <cfRule type="containsText" dxfId="17" priority="18" operator="containsText" text="NO APLICA">
      <formula>NOT(ISERROR(SEARCH("NO APLICA",F630)))</formula>
    </cfRule>
  </conditionalFormatting>
  <conditionalFormatting sqref="F644:F645">
    <cfRule type="containsText" dxfId="16" priority="17" operator="containsText" text="NO APLICA">
      <formula>NOT(ISERROR(SEARCH("NO APLICA",F644)))</formula>
    </cfRule>
  </conditionalFormatting>
  <conditionalFormatting sqref="F658:F659">
    <cfRule type="containsText" dxfId="15" priority="16" operator="containsText" text="NO APLICA">
      <formula>NOT(ISERROR(SEARCH("NO APLICA",F658)))</formula>
    </cfRule>
  </conditionalFormatting>
  <conditionalFormatting sqref="F672:F673">
    <cfRule type="containsText" dxfId="14" priority="15" operator="containsText" text="NO APLICA">
      <formula>NOT(ISERROR(SEARCH("NO APLICA",F672)))</formula>
    </cfRule>
  </conditionalFormatting>
  <conditionalFormatting sqref="F686:F687">
    <cfRule type="containsText" dxfId="13" priority="14" operator="containsText" text="NO APLICA">
      <formula>NOT(ISERROR(SEARCH("NO APLICA",F686)))</formula>
    </cfRule>
  </conditionalFormatting>
  <conditionalFormatting sqref="F700:F701">
    <cfRule type="containsText" dxfId="12" priority="13" operator="containsText" text="NO APLICA">
      <formula>NOT(ISERROR(SEARCH("NO APLICA",F700)))</formula>
    </cfRule>
  </conditionalFormatting>
  <conditionalFormatting sqref="F28:F33">
    <cfRule type="containsText" dxfId="11" priority="9" operator="containsText" text="NO APLICA">
      <formula>NOT(ISERROR(SEARCH("NO APLICA",F28)))</formula>
    </cfRule>
  </conditionalFormatting>
  <conditionalFormatting sqref="F42:F47">
    <cfRule type="containsText" dxfId="10" priority="8" operator="containsText" text="NO APLICA">
      <formula>NOT(ISERROR(SEARCH("NO APLICA",F42)))</formula>
    </cfRule>
  </conditionalFormatting>
  <conditionalFormatting sqref="F56:F61">
    <cfRule type="containsText" dxfId="9" priority="7" operator="containsText" text="NO APLICA">
      <formula>NOT(ISERROR(SEARCH("NO APLICA",F56)))</formula>
    </cfRule>
  </conditionalFormatting>
  <conditionalFormatting sqref="F70:F75">
    <cfRule type="containsText" dxfId="8" priority="6" operator="containsText" text="NO APLICA">
      <formula>NOT(ISERROR(SEARCH("NO APLICA",F70)))</formula>
    </cfRule>
  </conditionalFormatting>
  <conditionalFormatting sqref="F84:F89">
    <cfRule type="containsText" dxfId="7" priority="5" operator="containsText" text="NO APLICA">
      <formula>NOT(ISERROR(SEARCH("NO APLICA",F84)))</formula>
    </cfRule>
  </conditionalFormatting>
  <conditionalFormatting sqref="F98:F103">
    <cfRule type="containsText" dxfId="6" priority="4" operator="containsText" text="NO APLICA">
      <formula>NOT(ISERROR(SEARCH("NO APLICA",F98)))</formula>
    </cfRule>
  </conditionalFormatting>
  <conditionalFormatting sqref="F112:F117">
    <cfRule type="containsText" dxfId="5" priority="3" operator="containsText" text="NO APLICA">
      <formula>NOT(ISERROR(SEARCH("NO APLICA",F112)))</formula>
    </cfRule>
  </conditionalFormatting>
  <conditionalFormatting sqref="F126:F131">
    <cfRule type="containsText" dxfId="4" priority="2" operator="containsText" text="NO APLICA">
      <formula>NOT(ISERROR(SEARCH("NO APLICA",F126)))</formula>
    </cfRule>
  </conditionalFormatting>
  <conditionalFormatting sqref="F140:F145">
    <cfRule type="containsText" dxfId="3" priority="1" operator="containsText" text="NO APLICA">
      <formula>NOT(ISERROR(SEARCH("NO APLICA",F140)))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0329-71AB-4F69-BA64-52E126BB45F3}">
  <sheetPr codeName="Sheet3">
    <tabColor theme="3" tint="0.79998168889431442"/>
  </sheetPr>
  <dimension ref="A1:N209"/>
  <sheetViews>
    <sheetView showGridLines="0" zoomScaleNormal="100" workbookViewId="0"/>
  </sheetViews>
  <sheetFormatPr baseColWidth="10" defaultColWidth="8.81640625" defaultRowHeight="14.5" x14ac:dyDescent="0.35"/>
  <cols>
    <col min="1" max="1" width="4.81640625" customWidth="1"/>
    <col min="2" max="2" width="23.1796875" customWidth="1"/>
    <col min="3" max="4" width="16.81640625" customWidth="1"/>
    <col min="5" max="6" width="20.1796875" customWidth="1"/>
    <col min="7" max="8" width="16.81640625" customWidth="1"/>
    <col min="9" max="9" width="18.81640625" customWidth="1"/>
    <col min="10" max="10" width="21.54296875" customWidth="1"/>
    <col min="11" max="11" width="20.1796875" customWidth="1"/>
    <col min="12" max="12" width="1.1796875" hidden="1" customWidth="1"/>
  </cols>
  <sheetData>
    <row r="1" spans="1:12" s="11" customFormat="1" ht="20" x14ac:dyDescent="0.4">
      <c r="B1" s="11" t="s">
        <v>29</v>
      </c>
    </row>
    <row r="3" spans="1:12" x14ac:dyDescent="0.35">
      <c r="B3" s="13" t="s">
        <v>18</v>
      </c>
      <c r="C3" s="49" t="s">
        <v>21</v>
      </c>
    </row>
    <row r="5" spans="1:12" x14ac:dyDescent="0.35">
      <c r="B5" s="21" t="s">
        <v>13</v>
      </c>
      <c r="C5" s="39"/>
      <c r="D5" s="22" t="s">
        <v>14</v>
      </c>
      <c r="E5" s="39"/>
      <c r="F5" s="22" t="s">
        <v>15</v>
      </c>
    </row>
    <row r="6" spans="1:12" x14ac:dyDescent="0.35">
      <c r="C6" s="39"/>
      <c r="D6" s="23">
        <f>'Ofertas insignia'!$C$7</f>
        <v>45839</v>
      </c>
      <c r="E6" s="39"/>
      <c r="F6" s="23">
        <f>'Ofertas insignia'!$E$7</f>
        <v>46022</v>
      </c>
    </row>
    <row r="8" spans="1:12" x14ac:dyDescent="0.35">
      <c r="B8" s="53"/>
      <c r="C8" s="53"/>
      <c r="E8" s="53"/>
      <c r="F8" s="53"/>
    </row>
    <row r="9" spans="1:12" ht="39.5" customHeight="1" x14ac:dyDescent="0.35">
      <c r="B9" s="1" t="s">
        <v>3</v>
      </c>
      <c r="C9" s="51" t="s">
        <v>10</v>
      </c>
      <c r="E9" s="59" t="s">
        <v>46</v>
      </c>
      <c r="F9" s="59" t="s">
        <v>4</v>
      </c>
      <c r="G9" s="59" t="s">
        <v>8</v>
      </c>
      <c r="H9" s="59" t="s">
        <v>5</v>
      </c>
      <c r="I9" s="59" t="s">
        <v>6</v>
      </c>
      <c r="J9" s="59" t="s">
        <v>7</v>
      </c>
    </row>
    <row r="10" spans="1:12" x14ac:dyDescent="0.35">
      <c r="B10" s="18">
        <f>+SUMPRODUCT(J15:J64,C15:C64)/SUM(C15:C64)</f>
        <v>0.1</v>
      </c>
      <c r="C10" s="8" t="str">
        <f>+IF(B10&lt;0,"No","Sí")</f>
        <v>Sí</v>
      </c>
      <c r="E10" s="6">
        <f>+B10</f>
        <v>0.1</v>
      </c>
      <c r="F10" s="18">
        <f>+(SUMPRODUCT(D15:D64,$C$15:$C$64)/SUM($C$15:$C$64))/(SUMPRODUCT($D$15:$D$64,$C$15:$C$64)/SUM($C$15:$C$64))</f>
        <v>1</v>
      </c>
      <c r="G10" s="18">
        <f>+(SUMPRODUCT(H15:H64,$C$15:$C$64)/SUM($C$15:$C$64))/(SUMPRODUCT($D$15:$D$64,$C$15:$C$64)/SUM($C$15:$C$64))</f>
        <v>0.61015391326021939</v>
      </c>
      <c r="H10" s="18">
        <f>+(SUMPRODUCT(E15:E64,$C$15:$C$64)/SUM($C$15:$C$64))/(SUMPRODUCT($D$15:$D$64,$C$15:$C$64)/SUM($C$15:$C$64))</f>
        <v>0.50019732469258893</v>
      </c>
      <c r="I10" s="18">
        <f>+(SUMPRODUCT(F15:F64,$C$15:$C$64)/SUM($C$15:$C$64))/(SUMPRODUCT($D$15:$D$64,$C$15:$C$64)/SUM($C$15:$C$64))</f>
        <v>9.9960535061482236E-3</v>
      </c>
      <c r="J10" s="18">
        <f>+(SUMPRODUCT(G15:G64,$C$15:$C$64)/SUM($C$15:$C$64))/(SUMPRODUCT($D$15:$D$64,$C$15:$C$64)/SUM($C$15:$C$64))</f>
        <v>9.9960535061482225E-2</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f>IF(INDEX('Consolidado Resultados'!$A$8:$L$705,MATCH('SAIB Nacional'!$L15,'Consolidado Resultados'!$L$8:$L$705,0),3)=0,"",INDEX('Consolidado Resultados'!$A$8:$L$705,MATCH('SAIB Nacional'!$L15,'Consolidado Resultados'!$L$8:$L$705,0),3))</f>
        <v>4000000</v>
      </c>
      <c r="D15" s="4">
        <f>IF(INDEX('Consolidado Resultados'!$A$8:$L$705,MATCH('SAIB Nacional'!$L15,'Consolidado Resultados'!$L$8:$L$705,0),3)=0,"",INDEX('Consolidado Resultados'!$A$8:$L$705,MATCH('SAIB Nacional'!$L15,'Consolidado Resultados'!$L$8:$L$705,0),4))</f>
        <v>10001</v>
      </c>
      <c r="E15" s="4">
        <f>IF(INDEX('Consolidado Resultados'!$A$8:$L$705,MATCH('SAIB Nacional'!$L15,'Consolidado Resultados'!$L$8:$L$705,0),3)=0,"",INDEX('Consolidado Resultados'!$A$8:$L$705,MATCH('SAIB Nacional'!$L15,'Consolidado Resultados'!$L$8:$L$705,0),5))</f>
        <v>5001</v>
      </c>
      <c r="F15" s="4">
        <f>IF(INDEX('Consolidado Resultados'!$A$8:$L$705,MATCH('SAIB Nacional'!$L15,'Consolidado Resultados'!$L$8:$L$705,0),3)=0,"",INDEX('Consolidado Resultados'!$A$8:$L$705,MATCH('SAIB Nacional'!$L15,'Consolidado Resultados'!$L$8:$L$705,0),6))</f>
        <v>100</v>
      </c>
      <c r="G15" s="4">
        <f>IF(INDEX('Consolidado Resultados'!$A$8:$L$705,MATCH('SAIB Nacional'!$L15,'Consolidado Resultados'!$L$8:$L$705,0),3)=0,"",INDEX('Consolidado Resultados'!$A$8:$L$705,MATCH('SAIB Nacional'!$L15,'Consolidado Resultados'!$L$8:$L$705,0),7))</f>
        <v>1000</v>
      </c>
      <c r="H15" s="4">
        <f>IF(INDEX('Consolidado Resultados'!$A$8:$L$705,MATCH('SAIB Nacional'!$L15,'Consolidado Resultados'!$L$8:$L$705,0),3)=0,"",INDEX('Consolidado Resultados'!$A$8:$L$705,MATCH('SAIB Nacional'!$L15,'Consolidado Resultados'!$L$8:$L$705,0),8))</f>
        <v>6101</v>
      </c>
      <c r="I15" s="56">
        <f>IF(INDEX('Consolidado Resultados'!$A$8:$L$705,MATCH('SAIB Nacional'!$L15,'Consolidado Resultados'!$L$8:$L$705,0),3)=0,"",INDEX('Consolidado Resultados'!$A$8:$L$705,MATCH('SAIB Nacional'!$L15,'Consolidado Resultados'!$L$8:$L$705,0),9))</f>
        <v>0.2</v>
      </c>
      <c r="J15" s="56">
        <f>IF(INDEX('Consolidado Resultados'!$A$8:$L$705,MATCH('SAIB Nacional'!$L15,'Consolidado Resultados'!$L$8:$L$705,0),3)=0,"",INDEX('Consolidado Resultados'!$A$8:$L$705,MATCH('SAIB Nacional'!$L15,'Consolidado Resultados'!$L$8:$L$705,0),10))</f>
        <v>0.1</v>
      </c>
      <c r="K15" s="3">
        <f>+IFERROR(INDEX('Ofertas insignia'!$B$17:$M$52,MATCH('SAIB Nacional'!$B15,'Ofertas insignia'!$B$17:$B$52,0),MATCH('SAIB Nacional'!$K$14,'Ofertas insignia'!$B$16:$M$16,0)),"")</f>
        <v>1</v>
      </c>
      <c r="L15" s="38" t="str">
        <f>$B15&amp;$C$3</f>
        <v>Oferta 1SAIB Nacional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f>IF(INDEX('Consolidado Resultados'!$A$8:$L$705,MATCH('SAIB Nacional'!$L16,'Consolidado Resultados'!$L$8:$L$705,0),3)=0,"",INDEX('Consolidado Resultados'!$A$8:$L$705,MATCH('SAIB Nacional'!$L16,'Consolidado Resultados'!$L$8:$L$705,0),3))</f>
        <v>3950000</v>
      </c>
      <c r="D16" s="4">
        <f>IF(INDEX('Consolidado Resultados'!$A$8:$L$705,MATCH('SAIB Nacional'!$L16,'Consolidado Resultados'!$L$8:$L$705,0),3)=0,"",INDEX('Consolidado Resultados'!$A$8:$L$705,MATCH('SAIB Nacional'!$L16,'Consolidado Resultados'!$L$8:$L$705,0),4))</f>
        <v>10002</v>
      </c>
      <c r="E16" s="4">
        <f>IF(INDEX('Consolidado Resultados'!$A$8:$L$705,MATCH('SAIB Nacional'!$L16,'Consolidado Resultados'!$L$8:$L$705,0),3)=0,"",INDEX('Consolidado Resultados'!$A$8:$L$705,MATCH('SAIB Nacional'!$L16,'Consolidado Resultados'!$L$8:$L$705,0),5))</f>
        <v>5002</v>
      </c>
      <c r="F16" s="4">
        <f>IF(INDEX('Consolidado Resultados'!$A$8:$L$705,MATCH('SAIB Nacional'!$L16,'Consolidado Resultados'!$L$8:$L$705,0),3)=0,"",INDEX('Consolidado Resultados'!$A$8:$L$705,MATCH('SAIB Nacional'!$L16,'Consolidado Resultados'!$L$8:$L$705,0),6))</f>
        <v>100</v>
      </c>
      <c r="G16" s="4">
        <f>IF(INDEX('Consolidado Resultados'!$A$8:$L$705,MATCH('SAIB Nacional'!$L16,'Consolidado Resultados'!$L$8:$L$705,0),3)=0,"",INDEX('Consolidado Resultados'!$A$8:$L$705,MATCH('SAIB Nacional'!$L16,'Consolidado Resultados'!$L$8:$L$705,0),7))</f>
        <v>1000</v>
      </c>
      <c r="H16" s="4">
        <f>IF(INDEX('Consolidado Resultados'!$A$8:$L$705,MATCH('SAIB Nacional'!$L16,'Consolidado Resultados'!$L$8:$L$705,0),3)=0,"",INDEX('Consolidado Resultados'!$A$8:$L$705,MATCH('SAIB Nacional'!$L16,'Consolidado Resultados'!$L$8:$L$705,0),8))</f>
        <v>6102</v>
      </c>
      <c r="I16" s="56">
        <f>IF(INDEX('Consolidado Resultados'!$A$8:$L$705,MATCH('SAIB Nacional'!$L16,'Consolidado Resultados'!$L$8:$L$705,0),3)=0,"",INDEX('Consolidado Resultados'!$A$8:$L$705,MATCH('SAIB Nacional'!$L16,'Consolidado Resultados'!$L$8:$L$705,0),9))</f>
        <v>0.2</v>
      </c>
      <c r="J16" s="56">
        <f>IF(INDEX('Consolidado Resultados'!$A$8:$L$705,MATCH('SAIB Nacional'!$L16,'Consolidado Resultados'!$L$8:$L$705,0),3)=0,"",INDEX('Consolidado Resultados'!$A$8:$L$705,MATCH('SAIB Nacional'!$L16,'Consolidado Resultados'!$L$8:$L$705,0),10))</f>
        <v>0.1</v>
      </c>
      <c r="K16" s="3">
        <f>+IFERROR(INDEX('Ofertas insignia'!$B$17:$M$52,MATCH('SAIB Nacional'!$B16,'Ofertas insignia'!$B$17:$B$52,0),MATCH('SAIB Nacional'!$K$14,'Ofertas insignia'!$B$16:$M$16,0)),"")</f>
        <v>2</v>
      </c>
      <c r="L16" s="38" t="str">
        <f t="shared" ref="L16:L64" si="0">$B16&amp;$C$3</f>
        <v>Oferta 2SAIB Nacional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Oferta 3</v>
      </c>
      <c r="C17" s="3">
        <f>IF(INDEX('Consolidado Resultados'!$A$8:$L$705,MATCH('SAIB Nacional'!$L17,'Consolidado Resultados'!$L$8:$L$705,0),3)=0,"",INDEX('Consolidado Resultados'!$A$8:$L$705,MATCH('SAIB Nacional'!$L17,'Consolidado Resultados'!$L$8:$L$705,0),3))</f>
        <v>3900000</v>
      </c>
      <c r="D17" s="4">
        <f>IF(INDEX('Consolidado Resultados'!$A$8:$L$705,MATCH('SAIB Nacional'!$L17,'Consolidado Resultados'!$L$8:$L$705,0),3)=0,"",INDEX('Consolidado Resultados'!$A$8:$L$705,MATCH('SAIB Nacional'!$L17,'Consolidado Resultados'!$L$8:$L$705,0),4))</f>
        <v>10003</v>
      </c>
      <c r="E17" s="4">
        <f>IF(INDEX('Consolidado Resultados'!$A$8:$L$705,MATCH('SAIB Nacional'!$L17,'Consolidado Resultados'!$L$8:$L$705,0),3)=0,"",INDEX('Consolidado Resultados'!$A$8:$L$705,MATCH('SAIB Nacional'!$L17,'Consolidado Resultados'!$L$8:$L$705,0),5))</f>
        <v>5003</v>
      </c>
      <c r="F17" s="4">
        <f>IF(INDEX('Consolidado Resultados'!$A$8:$L$705,MATCH('SAIB Nacional'!$L17,'Consolidado Resultados'!$L$8:$L$705,0),3)=0,"",INDEX('Consolidado Resultados'!$A$8:$L$705,MATCH('SAIB Nacional'!$L17,'Consolidado Resultados'!$L$8:$L$705,0),6))</f>
        <v>100</v>
      </c>
      <c r="G17" s="4">
        <f>IF(INDEX('Consolidado Resultados'!$A$8:$L$705,MATCH('SAIB Nacional'!$L17,'Consolidado Resultados'!$L$8:$L$705,0),3)=0,"",INDEX('Consolidado Resultados'!$A$8:$L$705,MATCH('SAIB Nacional'!$L17,'Consolidado Resultados'!$L$8:$L$705,0),7))</f>
        <v>1000</v>
      </c>
      <c r="H17" s="4">
        <f>IF(INDEX('Consolidado Resultados'!$A$8:$L$705,MATCH('SAIB Nacional'!$L17,'Consolidado Resultados'!$L$8:$L$705,0),3)=0,"",INDEX('Consolidado Resultados'!$A$8:$L$705,MATCH('SAIB Nacional'!$L17,'Consolidado Resultados'!$L$8:$L$705,0),8))</f>
        <v>6103</v>
      </c>
      <c r="I17" s="56">
        <f>IF(INDEX('Consolidado Resultados'!$A$8:$L$705,MATCH('SAIB Nacional'!$L17,'Consolidado Resultados'!$L$8:$L$705,0),3)=0,"",INDEX('Consolidado Resultados'!$A$8:$L$705,MATCH('SAIB Nacional'!$L17,'Consolidado Resultados'!$L$8:$L$705,0),9))</f>
        <v>0.2</v>
      </c>
      <c r="J17" s="56">
        <f>IF(INDEX('Consolidado Resultados'!$A$8:$L$705,MATCH('SAIB Nacional'!$L17,'Consolidado Resultados'!$L$8:$L$705,0),3)=0,"",INDEX('Consolidado Resultados'!$A$8:$L$705,MATCH('SAIB Nacional'!$L17,'Consolidado Resultados'!$L$8:$L$705,0),10))</f>
        <v>0.1</v>
      </c>
      <c r="K17" s="3">
        <f>+IFERROR(INDEX('Ofertas insignia'!$B$17:$M$52,MATCH('SAIB Nacional'!$B17,'Ofertas insignia'!$B$17:$B$52,0),MATCH('SAIB Nacional'!$K$14,'Ofertas insignia'!$B$16:$M$16,0)),"")</f>
        <v>3</v>
      </c>
      <c r="L17" s="38" t="str">
        <f t="shared" si="0"/>
        <v>Oferta 3SAIB Nacional</v>
      </c>
    </row>
    <row r="18" spans="1:14" x14ac:dyDescent="0.35">
      <c r="A18" s="30">
        <f t="shared" si="1"/>
        <v>4</v>
      </c>
      <c r="B18" s="2" t="str">
        <f>IF(INDEX('Consolidado Resultados'!$A$8:$L$705,MATCH('Ofertas insignia'!$A20,'Consolidado Resultados'!$A$8:$A$705,0),3)=0,"",INDEX('Consolidado Resultados'!$A$8:$L$705,MATCH('Ofertas insignia'!$A20,'Consolidado Resultados'!$A$8:$A$705,0),3))</f>
        <v>Oferta 4</v>
      </c>
      <c r="C18" s="3">
        <f>IF(INDEX('Consolidado Resultados'!$A$8:$L$705,MATCH('SAIB Nacional'!$L18,'Consolidado Resultados'!$L$8:$L$705,0),3)=0,"",INDEX('Consolidado Resultados'!$A$8:$L$705,MATCH('SAIB Nacional'!$L18,'Consolidado Resultados'!$L$8:$L$705,0),3))</f>
        <v>3850000</v>
      </c>
      <c r="D18" s="4">
        <f>IF(INDEX('Consolidado Resultados'!$A$8:$L$705,MATCH('SAIB Nacional'!$L18,'Consolidado Resultados'!$L$8:$L$705,0),3)=0,"",INDEX('Consolidado Resultados'!$A$8:$L$705,MATCH('SAIB Nacional'!$L18,'Consolidado Resultados'!$L$8:$L$705,0),4))</f>
        <v>10004</v>
      </c>
      <c r="E18" s="4">
        <f>IF(INDEX('Consolidado Resultados'!$A$8:$L$705,MATCH('SAIB Nacional'!$L18,'Consolidado Resultados'!$L$8:$L$705,0),3)=0,"",INDEX('Consolidado Resultados'!$A$8:$L$705,MATCH('SAIB Nacional'!$L18,'Consolidado Resultados'!$L$8:$L$705,0),5))</f>
        <v>5004</v>
      </c>
      <c r="F18" s="4">
        <f>IF(INDEX('Consolidado Resultados'!$A$8:$L$705,MATCH('SAIB Nacional'!$L18,'Consolidado Resultados'!$L$8:$L$705,0),3)=0,"",INDEX('Consolidado Resultados'!$A$8:$L$705,MATCH('SAIB Nacional'!$L18,'Consolidado Resultados'!$L$8:$L$705,0),6))</f>
        <v>100</v>
      </c>
      <c r="G18" s="4">
        <f>IF(INDEX('Consolidado Resultados'!$A$8:$L$705,MATCH('SAIB Nacional'!$L18,'Consolidado Resultados'!$L$8:$L$705,0),3)=0,"",INDEX('Consolidado Resultados'!$A$8:$L$705,MATCH('SAIB Nacional'!$L18,'Consolidado Resultados'!$L$8:$L$705,0),7))</f>
        <v>1000</v>
      </c>
      <c r="H18" s="4">
        <f>IF(INDEX('Consolidado Resultados'!$A$8:$L$705,MATCH('SAIB Nacional'!$L18,'Consolidado Resultados'!$L$8:$L$705,0),3)=0,"",INDEX('Consolidado Resultados'!$A$8:$L$705,MATCH('SAIB Nacional'!$L18,'Consolidado Resultados'!$L$8:$L$705,0),8))</f>
        <v>6104</v>
      </c>
      <c r="I18" s="56">
        <f>IF(INDEX('Consolidado Resultados'!$A$8:$L$705,MATCH('SAIB Nacional'!$L18,'Consolidado Resultados'!$L$8:$L$705,0),3)=0,"",INDEX('Consolidado Resultados'!$A$8:$L$705,MATCH('SAIB Nacional'!$L18,'Consolidado Resultados'!$L$8:$L$705,0),9))</f>
        <v>0.2</v>
      </c>
      <c r="J18" s="56">
        <f>IF(INDEX('Consolidado Resultados'!$A$8:$L$705,MATCH('SAIB Nacional'!$L18,'Consolidado Resultados'!$L$8:$L$705,0),3)=0,"",INDEX('Consolidado Resultados'!$A$8:$L$705,MATCH('SAIB Nacional'!$L18,'Consolidado Resultados'!$L$8:$L$705,0),10))</f>
        <v>0.1</v>
      </c>
      <c r="K18" s="3">
        <f>+IFERROR(INDEX('Ofertas insignia'!$B$17:$M$52,MATCH('SAIB Nacional'!$B18,'Ofertas insignia'!$B$17:$B$52,0),MATCH('SAIB Nacional'!$K$14,'Ofertas insignia'!$B$16:$M$16,0)),"")</f>
        <v>4</v>
      </c>
      <c r="L18" s="38" t="str">
        <f t="shared" si="0"/>
        <v>Oferta 4SAIB Nacional</v>
      </c>
    </row>
    <row r="19" spans="1:14" x14ac:dyDescent="0.35">
      <c r="A19" s="30">
        <f t="shared" si="1"/>
        <v>5</v>
      </c>
      <c r="B19" s="2" t="str">
        <f>IF(INDEX('Consolidado Resultados'!$A$8:$L$705,MATCH('Ofertas insignia'!$A21,'Consolidado Resultados'!$A$8:$A$705,0),3)=0,"",INDEX('Consolidado Resultados'!$A$8:$L$705,MATCH('Ofertas insignia'!$A21,'Consolidado Resultados'!$A$8:$A$705,0),3))</f>
        <v>Oferta 5</v>
      </c>
      <c r="C19" s="3">
        <f>IF(INDEX('Consolidado Resultados'!$A$8:$L$705,MATCH('SAIB Nacional'!$L19,'Consolidado Resultados'!$L$8:$L$705,0),3)=0,"",INDEX('Consolidado Resultados'!$A$8:$L$705,MATCH('SAIB Nacional'!$L19,'Consolidado Resultados'!$L$8:$L$705,0),3))</f>
        <v>3800000</v>
      </c>
      <c r="D19" s="4">
        <f>IF(INDEX('Consolidado Resultados'!$A$8:$L$705,MATCH('SAIB Nacional'!$L19,'Consolidado Resultados'!$L$8:$L$705,0),3)=0,"",INDEX('Consolidado Resultados'!$A$8:$L$705,MATCH('SAIB Nacional'!$L19,'Consolidado Resultados'!$L$8:$L$705,0),4))</f>
        <v>10005</v>
      </c>
      <c r="E19" s="4">
        <f>IF(INDEX('Consolidado Resultados'!$A$8:$L$705,MATCH('SAIB Nacional'!$L19,'Consolidado Resultados'!$L$8:$L$705,0),3)=0,"",INDEX('Consolidado Resultados'!$A$8:$L$705,MATCH('SAIB Nacional'!$L19,'Consolidado Resultados'!$L$8:$L$705,0),5))</f>
        <v>5005</v>
      </c>
      <c r="F19" s="4">
        <f>IF(INDEX('Consolidado Resultados'!$A$8:$L$705,MATCH('SAIB Nacional'!$L19,'Consolidado Resultados'!$L$8:$L$705,0),3)=0,"",INDEX('Consolidado Resultados'!$A$8:$L$705,MATCH('SAIB Nacional'!$L19,'Consolidado Resultados'!$L$8:$L$705,0),6))</f>
        <v>100</v>
      </c>
      <c r="G19" s="4">
        <f>IF(INDEX('Consolidado Resultados'!$A$8:$L$705,MATCH('SAIB Nacional'!$L19,'Consolidado Resultados'!$L$8:$L$705,0),3)=0,"",INDEX('Consolidado Resultados'!$A$8:$L$705,MATCH('SAIB Nacional'!$L19,'Consolidado Resultados'!$L$8:$L$705,0),7))</f>
        <v>1000</v>
      </c>
      <c r="H19" s="4">
        <f>IF(INDEX('Consolidado Resultados'!$A$8:$L$705,MATCH('SAIB Nacional'!$L19,'Consolidado Resultados'!$L$8:$L$705,0),3)=0,"",INDEX('Consolidado Resultados'!$A$8:$L$705,MATCH('SAIB Nacional'!$L19,'Consolidado Resultados'!$L$8:$L$705,0),8))</f>
        <v>6105</v>
      </c>
      <c r="I19" s="56">
        <f>IF(INDEX('Consolidado Resultados'!$A$8:$L$705,MATCH('SAIB Nacional'!$L19,'Consolidado Resultados'!$L$8:$L$705,0),3)=0,"",INDEX('Consolidado Resultados'!$A$8:$L$705,MATCH('SAIB Nacional'!$L19,'Consolidado Resultados'!$L$8:$L$705,0),9))</f>
        <v>0.2</v>
      </c>
      <c r="J19" s="56">
        <f>IF(INDEX('Consolidado Resultados'!$A$8:$L$705,MATCH('SAIB Nacional'!$L19,'Consolidado Resultados'!$L$8:$L$705,0),3)=0,"",INDEX('Consolidado Resultados'!$A$8:$L$705,MATCH('SAIB Nacional'!$L19,'Consolidado Resultados'!$L$8:$L$705,0),10))</f>
        <v>0.1</v>
      </c>
      <c r="K19" s="3">
        <f>+IFERROR(INDEX('Ofertas insignia'!$B$17:$M$52,MATCH('SAIB Nacional'!$B19,'Ofertas insignia'!$B$17:$B$52,0),MATCH('SAIB Nacional'!$K$14,'Ofertas insignia'!$B$16:$M$16,0)),"")</f>
        <v>5</v>
      </c>
      <c r="L19" s="38" t="str">
        <f t="shared" si="0"/>
        <v>Oferta 5SAIB Nacional</v>
      </c>
    </row>
    <row r="20" spans="1:14" x14ac:dyDescent="0.35">
      <c r="A20" s="30">
        <f t="shared" si="1"/>
        <v>6</v>
      </c>
      <c r="B20" s="2" t="str">
        <f>IF(INDEX('Consolidado Resultados'!$A$8:$L$705,MATCH('Ofertas insignia'!$A22,'Consolidado Resultados'!$A$8:$A$705,0),3)=0,"",INDEX('Consolidado Resultados'!$A$8:$L$705,MATCH('Ofertas insignia'!$A22,'Consolidado Resultados'!$A$8:$A$705,0),3))</f>
        <v>Oferta 6</v>
      </c>
      <c r="C20" s="3">
        <f>IF(INDEX('Consolidado Resultados'!$A$8:$L$705,MATCH('SAIB Nacional'!$L20,'Consolidado Resultados'!$L$8:$L$705,0),3)=0,"",INDEX('Consolidado Resultados'!$A$8:$L$705,MATCH('SAIB Nacional'!$L20,'Consolidado Resultados'!$L$8:$L$705,0),3))</f>
        <v>3750000</v>
      </c>
      <c r="D20" s="4">
        <f>IF(INDEX('Consolidado Resultados'!$A$8:$L$705,MATCH('SAIB Nacional'!$L20,'Consolidado Resultados'!$L$8:$L$705,0),3)=0,"",INDEX('Consolidado Resultados'!$A$8:$L$705,MATCH('SAIB Nacional'!$L20,'Consolidado Resultados'!$L$8:$L$705,0),4))</f>
        <v>10006</v>
      </c>
      <c r="E20" s="4">
        <f>IF(INDEX('Consolidado Resultados'!$A$8:$L$705,MATCH('SAIB Nacional'!$L20,'Consolidado Resultados'!$L$8:$L$705,0),3)=0,"",INDEX('Consolidado Resultados'!$A$8:$L$705,MATCH('SAIB Nacional'!$L20,'Consolidado Resultados'!$L$8:$L$705,0),5))</f>
        <v>5006</v>
      </c>
      <c r="F20" s="4">
        <f>IF(INDEX('Consolidado Resultados'!$A$8:$L$705,MATCH('SAIB Nacional'!$L20,'Consolidado Resultados'!$L$8:$L$705,0),3)=0,"",INDEX('Consolidado Resultados'!$A$8:$L$705,MATCH('SAIB Nacional'!$L20,'Consolidado Resultados'!$L$8:$L$705,0),6))</f>
        <v>100</v>
      </c>
      <c r="G20" s="4">
        <f>IF(INDEX('Consolidado Resultados'!$A$8:$L$705,MATCH('SAIB Nacional'!$L20,'Consolidado Resultados'!$L$8:$L$705,0),3)=0,"",INDEX('Consolidado Resultados'!$A$8:$L$705,MATCH('SAIB Nacional'!$L20,'Consolidado Resultados'!$L$8:$L$705,0),7))</f>
        <v>1000</v>
      </c>
      <c r="H20" s="4">
        <f>IF(INDEX('Consolidado Resultados'!$A$8:$L$705,MATCH('SAIB Nacional'!$L20,'Consolidado Resultados'!$L$8:$L$705,0),3)=0,"",INDEX('Consolidado Resultados'!$A$8:$L$705,MATCH('SAIB Nacional'!$L20,'Consolidado Resultados'!$L$8:$L$705,0),8))</f>
        <v>6106</v>
      </c>
      <c r="I20" s="19">
        <f>IF(INDEX('Consolidado Resultados'!$A$8:$L$705,MATCH('SAIB Nacional'!$L20,'Consolidado Resultados'!$L$8:$L$705,0),3)=0,"",INDEX('Consolidado Resultados'!$A$8:$L$705,MATCH('SAIB Nacional'!$L20,'Consolidado Resultados'!$L$8:$L$705,0),9))</f>
        <v>0.2</v>
      </c>
      <c r="J20" s="19">
        <f>IF(INDEX('Consolidado Resultados'!$A$8:$L$705,MATCH('SAIB Nacional'!$L20,'Consolidado Resultados'!$L$8:$L$705,0),3)=0,"",INDEX('Consolidado Resultados'!$A$8:$L$705,MATCH('SAIB Nacional'!$L20,'Consolidado Resultados'!$L$8:$L$705,0),10))</f>
        <v>0.1</v>
      </c>
      <c r="K20" s="3">
        <f>+IFERROR(INDEX('Ofertas insignia'!$B$17:$M$52,MATCH('SAIB Nacional'!$B20,'Ofertas insignia'!$B$17:$B$52,0),MATCH('SAIB Nacional'!$K$14,'Ofertas insignia'!$B$16:$M$16,0)),"")</f>
        <v>6</v>
      </c>
      <c r="L20" s="38" t="str">
        <f t="shared" si="0"/>
        <v>Oferta 6SAIB Nacional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Oferta 7</v>
      </c>
      <c r="C21" s="3">
        <f>IF(INDEX('Consolidado Resultados'!$A$8:$L$705,MATCH('SAIB Nacional'!$L21,'Consolidado Resultados'!$L$8:$L$705,0),3)=0,"",INDEX('Consolidado Resultados'!$A$8:$L$705,MATCH('SAIB Nacional'!$L21,'Consolidado Resultados'!$L$8:$L$705,0),3))</f>
        <v>3700000</v>
      </c>
      <c r="D21" s="4">
        <f>IF(INDEX('Consolidado Resultados'!$A$8:$L$705,MATCH('SAIB Nacional'!$L21,'Consolidado Resultados'!$L$8:$L$705,0),3)=0,"",INDEX('Consolidado Resultados'!$A$8:$L$705,MATCH('SAIB Nacional'!$L21,'Consolidado Resultados'!$L$8:$L$705,0),4))</f>
        <v>10007</v>
      </c>
      <c r="E21" s="4">
        <f>IF(INDEX('Consolidado Resultados'!$A$8:$L$705,MATCH('SAIB Nacional'!$L21,'Consolidado Resultados'!$L$8:$L$705,0),3)=0,"",INDEX('Consolidado Resultados'!$A$8:$L$705,MATCH('SAIB Nacional'!$L21,'Consolidado Resultados'!$L$8:$L$705,0),5))</f>
        <v>5007</v>
      </c>
      <c r="F21" s="4">
        <f>IF(INDEX('Consolidado Resultados'!$A$8:$L$705,MATCH('SAIB Nacional'!$L21,'Consolidado Resultados'!$L$8:$L$705,0),3)=0,"",INDEX('Consolidado Resultados'!$A$8:$L$705,MATCH('SAIB Nacional'!$L21,'Consolidado Resultados'!$L$8:$L$705,0),6))</f>
        <v>100</v>
      </c>
      <c r="G21" s="4">
        <f>IF(INDEX('Consolidado Resultados'!$A$8:$L$705,MATCH('SAIB Nacional'!$L21,'Consolidado Resultados'!$L$8:$L$705,0),3)=0,"",INDEX('Consolidado Resultados'!$A$8:$L$705,MATCH('SAIB Nacional'!$L21,'Consolidado Resultados'!$L$8:$L$705,0),7))</f>
        <v>1000</v>
      </c>
      <c r="H21" s="4">
        <f>IF(INDEX('Consolidado Resultados'!$A$8:$L$705,MATCH('SAIB Nacional'!$L21,'Consolidado Resultados'!$L$8:$L$705,0),3)=0,"",INDEX('Consolidado Resultados'!$A$8:$L$705,MATCH('SAIB Nacional'!$L21,'Consolidado Resultados'!$L$8:$L$705,0),8))</f>
        <v>6107</v>
      </c>
      <c r="I21" s="19">
        <f>IF(INDEX('Consolidado Resultados'!$A$8:$L$705,MATCH('SAIB Nacional'!$L21,'Consolidado Resultados'!$L$8:$L$705,0),3)=0,"",INDEX('Consolidado Resultados'!$A$8:$L$705,MATCH('SAIB Nacional'!$L21,'Consolidado Resultados'!$L$8:$L$705,0),9))</f>
        <v>0.2</v>
      </c>
      <c r="J21" s="19">
        <f>IF(INDEX('Consolidado Resultados'!$A$8:$L$705,MATCH('SAIB Nacional'!$L21,'Consolidado Resultados'!$L$8:$L$705,0),3)=0,"",INDEX('Consolidado Resultados'!$A$8:$L$705,MATCH('SAIB Nacional'!$L21,'Consolidado Resultados'!$L$8:$L$705,0),10))</f>
        <v>0.1</v>
      </c>
      <c r="K21" s="52">
        <f>+IFERROR(INDEX('Ofertas insignia'!$B$17:$M$52,MATCH('SAIB Nacional'!$B21,'Ofertas insignia'!$B$17:$B$52,0),MATCH('SAIB Nacional'!$K$14,'Ofertas insignia'!$B$16:$M$16,0)),"")</f>
        <v>7</v>
      </c>
      <c r="L21" s="38" t="str">
        <f t="shared" si="0"/>
        <v>Oferta 7SAIB Nacional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Oferta 8</v>
      </c>
      <c r="C22" s="3" t="str">
        <f>IF(INDEX('Consolidado Resultados'!$A$8:$L$705,MATCH('SAIB Nacional'!$L22,'Consolidado Resultados'!$L$8:$L$705,0),3)=0,"",INDEX('Consolidado Resultados'!$A$8:$L$705,MATCH('SAIB Nacional'!$L22,'Consolidado Resultados'!$L$8:$L$705,0),3))</f>
        <v/>
      </c>
      <c r="D22" s="4" t="str">
        <f>IF(INDEX('Consolidado Resultados'!$A$8:$L$705,MATCH('SAIB Nacional'!$L22,'Consolidado Resultados'!$L$8:$L$705,0),3)=0,"",INDEX('Consolidado Resultados'!$A$8:$L$705,MATCH('SAIB Nacional'!$L22,'Consolidado Resultados'!$L$8:$L$705,0),4))</f>
        <v/>
      </c>
      <c r="E22" s="4" t="str">
        <f>IF(INDEX('Consolidado Resultados'!$A$8:$L$705,MATCH('SAIB Nacional'!$L22,'Consolidado Resultados'!$L$8:$L$705,0),3)=0,"",INDEX('Consolidado Resultados'!$A$8:$L$705,MATCH('SAIB Nacional'!$L22,'Consolidado Resultados'!$L$8:$L$705,0),5))</f>
        <v/>
      </c>
      <c r="F22" s="4" t="str">
        <f>IF(INDEX('Consolidado Resultados'!$A$8:$L$705,MATCH('SAIB Nacional'!$L22,'Consolidado Resultados'!$L$8:$L$705,0),3)=0,"",INDEX('Consolidado Resultados'!$A$8:$L$705,MATCH('SAIB Nacional'!$L22,'Consolidado Resultados'!$L$8:$L$705,0),6))</f>
        <v/>
      </c>
      <c r="G22" s="4" t="str">
        <f>IF(INDEX('Consolidado Resultados'!$A$8:$L$705,MATCH('SAIB Nacional'!$L22,'Consolidado Resultados'!$L$8:$L$705,0),3)=0,"",INDEX('Consolidado Resultados'!$A$8:$L$705,MATCH('SAIB Nacional'!$L22,'Consolidado Resultados'!$L$8:$L$705,0),7))</f>
        <v/>
      </c>
      <c r="H22" s="4" t="str">
        <f>IF(INDEX('Consolidado Resultados'!$A$8:$L$705,MATCH('SAIB Nacional'!$L22,'Consolidado Resultados'!$L$8:$L$705,0),3)=0,"",INDEX('Consolidado Resultados'!$A$8:$L$705,MATCH('SAIB Nacional'!$L22,'Consolidado Resultados'!$L$8:$L$705,0),8))</f>
        <v/>
      </c>
      <c r="I22" s="19" t="str">
        <f>IF(INDEX('Consolidado Resultados'!$A$8:$L$705,MATCH('SAIB Nacional'!$L22,'Consolidado Resultados'!$L$8:$L$705,0),3)=0,"",INDEX('Consolidado Resultados'!$A$8:$L$705,MATCH('SAIB Nacional'!$L22,'Consolidado Resultados'!$L$8:$L$705,0),9))</f>
        <v/>
      </c>
      <c r="J22" s="19" t="str">
        <f>IF(INDEX('Consolidado Resultados'!$A$8:$L$705,MATCH('SAIB Nacional'!$L22,'Consolidado Resultados'!$L$8:$L$705,0),3)=0,"",INDEX('Consolidado Resultados'!$A$8:$L$705,MATCH('SAIB Nacional'!$L22,'Consolidado Resultados'!$L$8:$L$705,0),10))</f>
        <v/>
      </c>
      <c r="K22" s="52">
        <f>+IFERROR(INDEX('Ofertas insignia'!$B$17:$M$52,MATCH('SAIB Nacional'!$B22,'Ofertas insignia'!$B$17:$B$52,0),MATCH('SAIB Nacional'!$K$14,'Ofertas insignia'!$B$16:$M$16,0)),"")</f>
        <v>8</v>
      </c>
      <c r="L22" s="38" t="str">
        <f t="shared" si="0"/>
        <v>Oferta 8SAIB Nacional</v>
      </c>
    </row>
    <row r="23" spans="1:14" x14ac:dyDescent="0.35">
      <c r="A23" s="30">
        <f t="shared" si="1"/>
        <v>9</v>
      </c>
      <c r="B23" s="2" t="str">
        <f>IF(INDEX('Consolidado Resultados'!$A$8:$L$705,MATCH('Ofertas insignia'!$A25,'Consolidado Resultados'!$A$8:$A$705,0),3)=0,"",INDEX('Consolidado Resultados'!$A$8:$L$705,MATCH('Ofertas insignia'!$A25,'Consolidado Resultados'!$A$8:$A$705,0),3))</f>
        <v>Oferta 9</v>
      </c>
      <c r="C23" s="3" t="str">
        <f>IF(INDEX('Consolidado Resultados'!$A$8:$L$705,MATCH('SAIB Nacional'!$L23,'Consolidado Resultados'!$L$8:$L$705,0),3)=0,"",INDEX('Consolidado Resultados'!$A$8:$L$705,MATCH('SAIB Nacional'!$L23,'Consolidado Resultados'!$L$8:$L$705,0),3))</f>
        <v/>
      </c>
      <c r="D23" s="4" t="str">
        <f>IF(INDEX('Consolidado Resultados'!$A$8:$L$705,MATCH('SAIB Nacional'!$L23,'Consolidado Resultados'!$L$8:$L$705,0),3)=0,"",INDEX('Consolidado Resultados'!$A$8:$L$705,MATCH('SAIB Nacional'!$L23,'Consolidado Resultados'!$L$8:$L$705,0),4))</f>
        <v/>
      </c>
      <c r="E23" s="4" t="str">
        <f>IF(INDEX('Consolidado Resultados'!$A$8:$L$705,MATCH('SAIB Nacional'!$L23,'Consolidado Resultados'!$L$8:$L$705,0),3)=0,"",INDEX('Consolidado Resultados'!$A$8:$L$705,MATCH('SAIB Nacional'!$L23,'Consolidado Resultados'!$L$8:$L$705,0),5))</f>
        <v/>
      </c>
      <c r="F23" s="4" t="str">
        <f>IF(INDEX('Consolidado Resultados'!$A$8:$L$705,MATCH('SAIB Nacional'!$L23,'Consolidado Resultados'!$L$8:$L$705,0),3)=0,"",INDEX('Consolidado Resultados'!$A$8:$L$705,MATCH('SAIB Nacional'!$L23,'Consolidado Resultados'!$L$8:$L$705,0),6))</f>
        <v/>
      </c>
      <c r="G23" s="4" t="str">
        <f>IF(INDEX('Consolidado Resultados'!$A$8:$L$705,MATCH('SAIB Nacional'!$L23,'Consolidado Resultados'!$L$8:$L$705,0),3)=0,"",INDEX('Consolidado Resultados'!$A$8:$L$705,MATCH('SAIB Nacional'!$L23,'Consolidado Resultados'!$L$8:$L$705,0),7))</f>
        <v/>
      </c>
      <c r="H23" s="4" t="str">
        <f>IF(INDEX('Consolidado Resultados'!$A$8:$L$705,MATCH('SAIB Nacional'!$L23,'Consolidado Resultados'!$L$8:$L$705,0),3)=0,"",INDEX('Consolidado Resultados'!$A$8:$L$705,MATCH('SAIB Nacional'!$L23,'Consolidado Resultados'!$L$8:$L$705,0),8))</f>
        <v/>
      </c>
      <c r="I23" s="19" t="str">
        <f>IF(INDEX('Consolidado Resultados'!$A$8:$L$705,MATCH('SAIB Nacional'!$L23,'Consolidado Resultados'!$L$8:$L$705,0),3)=0,"",INDEX('Consolidado Resultados'!$A$8:$L$705,MATCH('SAIB Nacional'!$L23,'Consolidado Resultados'!$L$8:$L$705,0),9))</f>
        <v/>
      </c>
      <c r="J23" s="19" t="str">
        <f>IF(INDEX('Consolidado Resultados'!$A$8:$L$705,MATCH('SAIB Nacional'!$L23,'Consolidado Resultados'!$L$8:$L$705,0),3)=0,"",INDEX('Consolidado Resultados'!$A$8:$L$705,MATCH('SAIB Nacional'!$L23,'Consolidado Resultados'!$L$8:$L$705,0),10))</f>
        <v/>
      </c>
      <c r="K23" s="52">
        <f>+IFERROR(INDEX('Ofertas insignia'!$B$17:$M$52,MATCH('SAIB Nacional'!$B23,'Ofertas insignia'!$B$17:$B$52,0),MATCH('SAIB Nacional'!$K$14,'Ofertas insignia'!$B$16:$M$16,0)),"")</f>
        <v>9</v>
      </c>
      <c r="L23" s="38" t="str">
        <f t="shared" si="0"/>
        <v>Oferta 9SAIB Nacional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Oferta 10</v>
      </c>
      <c r="C24" s="3" t="str">
        <f>IF(INDEX('Consolidado Resultados'!$A$8:$L$705,MATCH('SAIB Nacional'!$L24,'Consolidado Resultados'!$L$8:$L$705,0),3)=0,"",INDEX('Consolidado Resultados'!$A$8:$L$705,MATCH('SAIB Nacional'!$L24,'Consolidado Resultados'!$L$8:$L$705,0),3))</f>
        <v/>
      </c>
      <c r="D24" s="4" t="str">
        <f>IF(INDEX('Consolidado Resultados'!$A$8:$L$705,MATCH('SAIB Nacional'!$L24,'Consolidado Resultados'!$L$8:$L$705,0),3)=0,"",INDEX('Consolidado Resultados'!$A$8:$L$705,MATCH('SAIB Nacional'!$L24,'Consolidado Resultados'!$L$8:$L$705,0),4))</f>
        <v/>
      </c>
      <c r="E24" s="4"/>
      <c r="F24" s="4" t="str">
        <f>IF(INDEX('Consolidado Resultados'!$A$8:$L$705,MATCH('SAIB Nacional'!$L24,'Consolidado Resultados'!$L$8:$L$705,0),3)=0,"",INDEX('Consolidado Resultados'!$A$8:$L$705,MATCH('SAIB Nacional'!$L24,'Consolidado Resultados'!$L$8:$L$705,0),6))</f>
        <v/>
      </c>
      <c r="G24" s="4" t="str">
        <f>IF(INDEX('Consolidado Resultados'!$A$8:$L$705,MATCH('SAIB Nacional'!$L24,'Consolidado Resultados'!$L$8:$L$705,0),3)=0,"",INDEX('Consolidado Resultados'!$A$8:$L$705,MATCH('SAIB Nacional'!$L24,'Consolidado Resultados'!$L$8:$L$705,0),7))</f>
        <v/>
      </c>
      <c r="H24" s="4" t="str">
        <f>IF(INDEX('Consolidado Resultados'!$A$8:$L$705,MATCH('SAIB Nacional'!$L24,'Consolidado Resultados'!$L$8:$L$705,0),3)=0,"",INDEX('Consolidado Resultados'!$A$8:$L$705,MATCH('SAIB Nacional'!$L24,'Consolidado Resultados'!$L$8:$L$705,0),8))</f>
        <v/>
      </c>
      <c r="I24" s="19" t="str">
        <f>IF(INDEX('Consolidado Resultados'!$A$8:$L$705,MATCH('SAIB Nacional'!$L24,'Consolidado Resultados'!$L$8:$L$705,0),3)=0,"",INDEX('Consolidado Resultados'!$A$8:$L$705,MATCH('SAIB Nacional'!$L24,'Consolidado Resultados'!$L$8:$L$705,0),9))</f>
        <v/>
      </c>
      <c r="J24" s="19" t="str">
        <f>IF(INDEX('Consolidado Resultados'!$A$8:$L$705,MATCH('SAIB Nacional'!$L24,'Consolidado Resultados'!$L$8:$L$705,0),3)=0,"",INDEX('Consolidado Resultados'!$A$8:$L$705,MATCH('SAIB Nacional'!$L24,'Consolidado Resultados'!$L$8:$L$705,0),10))</f>
        <v/>
      </c>
      <c r="K24" s="52">
        <f>+IFERROR(INDEX('Ofertas insignia'!$B$17:$M$52,MATCH('SAIB Nacional'!$B24,'Ofertas insignia'!$B$17:$B$52,0),MATCH('SAIB Nacional'!$K$14,'Ofertas insignia'!$B$16:$M$16,0)),"")</f>
        <v>10</v>
      </c>
      <c r="L24" s="38" t="str">
        <f t="shared" si="0"/>
        <v>Oferta 10SAIB Nacional</v>
      </c>
    </row>
    <row r="25" spans="1:14" x14ac:dyDescent="0.35">
      <c r="A25" s="30">
        <f t="shared" si="1"/>
        <v>11</v>
      </c>
      <c r="B25" s="2" t="str">
        <f>IF(INDEX('Consolidado Resultados'!$A$8:$L$705,MATCH('Ofertas insignia'!$A27,'Consolidado Resultados'!$A$8:$A$705,0),3)=0,"",INDEX('Consolidado Resultados'!$A$8:$L$705,MATCH('Ofertas insignia'!$A27,'Consolidado Resultados'!$A$8:$A$705,0),3))</f>
        <v>Oferta 11</v>
      </c>
      <c r="C25" s="3" t="str">
        <f>IF(INDEX('Consolidado Resultados'!$A$8:$L$705,MATCH('SAIB Nacional'!$L25,'Consolidado Resultados'!$L$8:$L$705,0),3)=0,"",INDEX('Consolidado Resultados'!$A$8:$L$705,MATCH('SAIB Nacional'!$L25,'Consolidado Resultados'!$L$8:$L$705,0),3))</f>
        <v/>
      </c>
      <c r="D25" s="4" t="str">
        <f>IF(INDEX('Consolidado Resultados'!$A$8:$L$705,MATCH('SAIB Nacional'!$L25,'Consolidado Resultados'!$L$8:$L$705,0),3)=0,"",INDEX('Consolidado Resultados'!$A$8:$L$705,MATCH('SAIB Nacional'!$L25,'Consolidado Resultados'!$L$8:$L$705,0),4))</f>
        <v/>
      </c>
      <c r="E25" s="4" t="str">
        <f>IF(INDEX('Consolidado Resultados'!$A$8:$L$705,MATCH('SAIB Nacional'!$L25,'Consolidado Resultados'!$L$8:$L$705,0),3)=0,"",INDEX('Consolidado Resultados'!$A$8:$L$705,MATCH('SAIB Nacional'!$L25,'Consolidado Resultados'!$L$8:$L$705,0),5))</f>
        <v/>
      </c>
      <c r="F25" s="4" t="str">
        <f>IF(INDEX('Consolidado Resultados'!$A$8:$L$705,MATCH('SAIB Nacional'!$L25,'Consolidado Resultados'!$L$8:$L$705,0),3)=0,"",INDEX('Consolidado Resultados'!$A$8:$L$705,MATCH('SAIB Nacional'!$L25,'Consolidado Resultados'!$L$8:$L$705,0),6))</f>
        <v/>
      </c>
      <c r="G25" s="4" t="str">
        <f>IF(INDEX('Consolidado Resultados'!$A$8:$L$705,MATCH('SAIB Nacional'!$L25,'Consolidado Resultados'!$L$8:$L$705,0),3)=0,"",INDEX('Consolidado Resultados'!$A$8:$L$705,MATCH('SAIB Nacional'!$L25,'Consolidado Resultados'!$L$8:$L$705,0),7))</f>
        <v/>
      </c>
      <c r="H25" s="4" t="str">
        <f>IF(INDEX('Consolidado Resultados'!$A$8:$L$705,MATCH('SAIB Nacional'!$L25,'Consolidado Resultados'!$L$8:$L$705,0),3)=0,"",INDEX('Consolidado Resultados'!$A$8:$L$705,MATCH('SAIB Nacional'!$L25,'Consolidado Resultados'!$L$8:$L$705,0),8))</f>
        <v/>
      </c>
      <c r="I25" s="19" t="str">
        <f>IF(INDEX('Consolidado Resultados'!$A$8:$L$705,MATCH('SAIB Nacional'!$L25,'Consolidado Resultados'!$L$8:$L$705,0),3)=0,"",INDEX('Consolidado Resultados'!$A$8:$L$705,MATCH('SAIB Nacional'!$L25,'Consolidado Resultados'!$L$8:$L$705,0),9))</f>
        <v/>
      </c>
      <c r="J25" s="19" t="str">
        <f>IF(INDEX('Consolidado Resultados'!$A$8:$L$705,MATCH('SAIB Nacional'!$L25,'Consolidado Resultados'!$L$8:$L$705,0),3)=0,"",INDEX('Consolidado Resultados'!$A$8:$L$705,MATCH('SAIB Nacional'!$L25,'Consolidado Resultados'!$L$8:$L$705,0),10))</f>
        <v/>
      </c>
      <c r="K25" s="52">
        <f>+IFERROR(INDEX('Ofertas insignia'!$B$17:$M$52,MATCH('SAIB Nacional'!$B25,'Ofertas insignia'!$B$17:$B$52,0),MATCH('SAIB Nacional'!$K$14,'Ofertas insignia'!$B$16:$M$16,0)),"")</f>
        <v>11</v>
      </c>
      <c r="L25" s="38" t="str">
        <f t="shared" si="0"/>
        <v>Oferta 11SAIB Nacional</v>
      </c>
    </row>
    <row r="26" spans="1:14" x14ac:dyDescent="0.35">
      <c r="A26" s="30">
        <f t="shared" si="1"/>
        <v>12</v>
      </c>
      <c r="B26" s="2" t="str">
        <f>IF(INDEX('Consolidado Resultados'!$A$8:$L$705,MATCH('Ofertas insignia'!$A28,'Consolidado Resultados'!$A$8:$A$705,0),3)=0,"",INDEX('Consolidado Resultados'!$A$8:$L$705,MATCH('Ofertas insignia'!$A28,'Consolidado Resultados'!$A$8:$A$705,0),3))</f>
        <v>Oferta 12</v>
      </c>
      <c r="C26" s="3" t="str">
        <f>IF(INDEX('Consolidado Resultados'!$A$8:$L$705,MATCH('SAIB Nacional'!$L26,'Consolidado Resultados'!$L$8:$L$705,0),3)=0,"",INDEX('Consolidado Resultados'!$A$8:$L$705,MATCH('SAIB Nacional'!$L26,'Consolidado Resultados'!$L$8:$L$705,0),3))</f>
        <v/>
      </c>
      <c r="D26" s="4" t="str">
        <f>IF(INDEX('Consolidado Resultados'!$A$8:$L$705,MATCH('SAIB Nacional'!$L26,'Consolidado Resultados'!$L$8:$L$705,0),3)=0,"",INDEX('Consolidado Resultados'!$A$8:$L$705,MATCH('SAIB Nacional'!$L26,'Consolidado Resultados'!$L$8:$L$705,0),4))</f>
        <v/>
      </c>
      <c r="E26" s="4" t="str">
        <f>IF(INDEX('Consolidado Resultados'!$A$8:$L$705,MATCH('SAIB Nacional'!$L26,'Consolidado Resultados'!$L$8:$L$705,0),3)=0,"",INDEX('Consolidado Resultados'!$A$8:$L$705,MATCH('SAIB Nacional'!$L26,'Consolidado Resultados'!$L$8:$L$705,0),5))</f>
        <v/>
      </c>
      <c r="F26" s="4" t="str">
        <f>IF(INDEX('Consolidado Resultados'!$A$8:$L$705,MATCH('SAIB Nacional'!$L26,'Consolidado Resultados'!$L$8:$L$705,0),3)=0,"",INDEX('Consolidado Resultados'!$A$8:$L$705,MATCH('SAIB Nacional'!$L26,'Consolidado Resultados'!$L$8:$L$705,0),6))</f>
        <v/>
      </c>
      <c r="G26" s="4" t="str">
        <f>IF(INDEX('Consolidado Resultados'!$A$8:$L$705,MATCH('SAIB Nacional'!$L26,'Consolidado Resultados'!$L$8:$L$705,0),3)=0,"",INDEX('Consolidado Resultados'!$A$8:$L$705,MATCH('SAIB Nacional'!$L26,'Consolidado Resultados'!$L$8:$L$705,0),7))</f>
        <v/>
      </c>
      <c r="H26" s="4" t="str">
        <f>IF(INDEX('Consolidado Resultados'!$A$8:$L$705,MATCH('SAIB Nacional'!$L26,'Consolidado Resultados'!$L$8:$L$705,0),3)=0,"",INDEX('Consolidado Resultados'!$A$8:$L$705,MATCH('SAIB Nacional'!$L26,'Consolidado Resultados'!$L$8:$L$705,0),8))</f>
        <v/>
      </c>
      <c r="I26" s="19" t="str">
        <f>IF(INDEX('Consolidado Resultados'!$A$8:$L$705,MATCH('SAIB Nacional'!$L26,'Consolidado Resultados'!$L$8:$L$705,0),3)=0,"",INDEX('Consolidado Resultados'!$A$8:$L$705,MATCH('SAIB Nacional'!$L26,'Consolidado Resultados'!$L$8:$L$705,0),9))</f>
        <v/>
      </c>
      <c r="J26" s="19" t="str">
        <f>IF(INDEX('Consolidado Resultados'!$A$8:$L$705,MATCH('SAIB Nacional'!$L26,'Consolidado Resultados'!$L$8:$L$705,0),3)=0,"",INDEX('Consolidado Resultados'!$A$8:$L$705,MATCH('SAIB Nacional'!$L26,'Consolidado Resultados'!$L$8:$L$705,0),10))</f>
        <v/>
      </c>
      <c r="K26" s="52">
        <f>+IFERROR(INDEX('Ofertas insignia'!$B$17:$M$52,MATCH('SAIB Nacional'!$B26,'Ofertas insignia'!$B$17:$B$52,0),MATCH('SAIB Nacional'!$K$14,'Ofertas insignia'!$B$16:$M$16,0)),"")</f>
        <v>12</v>
      </c>
      <c r="L26" s="38" t="str">
        <f t="shared" si="0"/>
        <v>Oferta 12SAIB Nacional</v>
      </c>
    </row>
    <row r="27" spans="1:14" x14ac:dyDescent="0.35">
      <c r="A27" s="30">
        <f t="shared" si="1"/>
        <v>13</v>
      </c>
      <c r="B27" s="2" t="str">
        <f>IF(INDEX('Consolidado Resultados'!$A$8:$L$705,MATCH('Ofertas insignia'!$A29,'Consolidado Resultados'!$A$8:$A$705,0),3)=0,"",INDEX('Consolidado Resultados'!$A$8:$L$705,MATCH('Ofertas insignia'!$A29,'Consolidado Resultados'!$A$8:$A$705,0),3))</f>
        <v>Oferta 13</v>
      </c>
      <c r="C27" s="3" t="str">
        <f>IF(INDEX('Consolidado Resultados'!$A$8:$L$705,MATCH('SAIB Nacional'!$L27,'Consolidado Resultados'!$L$8:$L$705,0),3)=0,"",INDEX('Consolidado Resultados'!$A$8:$L$705,MATCH('SAIB Nacional'!$L27,'Consolidado Resultados'!$L$8:$L$705,0),3))</f>
        <v/>
      </c>
      <c r="D27" s="4" t="str">
        <f>IF(INDEX('Consolidado Resultados'!$A$8:$L$705,MATCH('SAIB Nacional'!$L27,'Consolidado Resultados'!$L$8:$L$705,0),3)=0,"",INDEX('Consolidado Resultados'!$A$8:$L$705,MATCH('SAIB Nacional'!$L27,'Consolidado Resultados'!$L$8:$L$705,0),4))</f>
        <v/>
      </c>
      <c r="E27" s="4" t="str">
        <f>IF(INDEX('Consolidado Resultados'!$A$8:$L$705,MATCH('SAIB Nacional'!$L27,'Consolidado Resultados'!$L$8:$L$705,0),3)=0,"",INDEX('Consolidado Resultados'!$A$8:$L$705,MATCH('SAIB Nacional'!$L27,'Consolidado Resultados'!$L$8:$L$705,0),5))</f>
        <v/>
      </c>
      <c r="F27" s="4" t="str">
        <f>IF(INDEX('Consolidado Resultados'!$A$8:$L$705,MATCH('SAIB Nacional'!$L27,'Consolidado Resultados'!$L$8:$L$705,0),3)=0,"",INDEX('Consolidado Resultados'!$A$8:$L$705,MATCH('SAIB Nacional'!$L27,'Consolidado Resultados'!$L$8:$L$705,0),6))</f>
        <v/>
      </c>
      <c r="G27" s="4" t="str">
        <f>IF(INDEX('Consolidado Resultados'!$A$8:$L$705,MATCH('SAIB Nacional'!$L27,'Consolidado Resultados'!$L$8:$L$705,0),3)=0,"",INDEX('Consolidado Resultados'!$A$8:$L$705,MATCH('SAIB Nacional'!$L27,'Consolidado Resultados'!$L$8:$L$705,0),7))</f>
        <v/>
      </c>
      <c r="H27" s="4" t="str">
        <f>IF(INDEX('Consolidado Resultados'!$A$8:$L$705,MATCH('SAIB Nacional'!$L27,'Consolidado Resultados'!$L$8:$L$705,0),3)=0,"",INDEX('Consolidado Resultados'!$A$8:$L$705,MATCH('SAIB Nacional'!$L27,'Consolidado Resultados'!$L$8:$L$705,0),8))</f>
        <v/>
      </c>
      <c r="I27" s="19" t="str">
        <f>IF(INDEX('Consolidado Resultados'!$A$8:$L$705,MATCH('SAIB Nacional'!$L27,'Consolidado Resultados'!$L$8:$L$705,0),3)=0,"",INDEX('Consolidado Resultados'!$A$8:$L$705,MATCH('SAIB Nacional'!$L27,'Consolidado Resultados'!$L$8:$L$705,0),9))</f>
        <v/>
      </c>
      <c r="J27" s="19" t="str">
        <f>IF(INDEX('Consolidado Resultados'!$A$8:$L$705,MATCH('SAIB Nacional'!$L27,'Consolidado Resultados'!$L$8:$L$705,0),3)=0,"",INDEX('Consolidado Resultados'!$A$8:$L$705,MATCH('SAIB Nacional'!$L27,'Consolidado Resultados'!$L$8:$L$705,0),10))</f>
        <v/>
      </c>
      <c r="K27" s="52">
        <f>+IFERROR(INDEX('Ofertas insignia'!$B$17:$M$52,MATCH('SAIB Nacional'!$B27,'Ofertas insignia'!$B$17:$B$52,0),MATCH('SAIB Nacional'!$K$14,'Ofertas insignia'!$B$16:$M$16,0)),"")</f>
        <v>13</v>
      </c>
      <c r="L27" s="38" t="str">
        <f t="shared" si="0"/>
        <v>Oferta 13SAIB Nacional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Nacional'!$L28,'Consolidado Resultados'!$L$8:$L$705,0),3)=0,"",INDEX('Consolidado Resultados'!$A$8:$L$705,MATCH('SAIB Nacional'!$L28,'Consolidado Resultados'!$L$8:$L$705,0),3))</f>
        <v/>
      </c>
      <c r="D28" s="4" t="str">
        <f>IF(INDEX('Consolidado Resultados'!$A$8:$L$705,MATCH('SAIB Nacional'!$L28,'Consolidado Resultados'!$L$8:$L$705,0),3)=0,"",INDEX('Consolidado Resultados'!$A$8:$L$705,MATCH('SAIB Nacional'!$L28,'Consolidado Resultados'!$L$8:$L$705,0),4))</f>
        <v/>
      </c>
      <c r="E28" s="4" t="str">
        <f>IF(INDEX('Consolidado Resultados'!$A$8:$L$705,MATCH('SAIB Nacional'!$L28,'Consolidado Resultados'!$L$8:$L$705,0),3)=0,"",INDEX('Consolidado Resultados'!$A$8:$L$705,MATCH('SAIB Nacional'!$L28,'Consolidado Resultados'!$L$8:$L$705,0),5))</f>
        <v/>
      </c>
      <c r="F28" s="4" t="str">
        <f>IF(INDEX('Consolidado Resultados'!$A$8:$L$705,MATCH('SAIB Nacional'!$L28,'Consolidado Resultados'!$L$8:$L$705,0),3)=0,"",INDEX('Consolidado Resultados'!$A$8:$L$705,MATCH('SAIB Nacional'!$L28,'Consolidado Resultados'!$L$8:$L$705,0),6))</f>
        <v/>
      </c>
      <c r="G28" s="4" t="str">
        <f>IF(INDEX('Consolidado Resultados'!$A$8:$L$705,MATCH('SAIB Nacional'!$L28,'Consolidado Resultados'!$L$8:$L$705,0),3)=0,"",INDEX('Consolidado Resultados'!$A$8:$L$705,MATCH('SAIB Nacional'!$L28,'Consolidado Resultados'!$L$8:$L$705,0),7))</f>
        <v/>
      </c>
      <c r="H28" s="4" t="str">
        <f>IF(INDEX('Consolidado Resultados'!$A$8:$L$705,MATCH('SAIB Nacional'!$L28,'Consolidado Resultados'!$L$8:$L$705,0),3)=0,"",INDEX('Consolidado Resultados'!$A$8:$L$705,MATCH('SAIB Nacional'!$L28,'Consolidado Resultados'!$L$8:$L$705,0),8))</f>
        <v/>
      </c>
      <c r="I28" s="19" t="str">
        <f>IF(INDEX('Consolidado Resultados'!$A$8:$L$705,MATCH('SAIB Nacional'!$L28,'Consolidado Resultados'!$L$8:$L$705,0),3)=0,"",INDEX('Consolidado Resultados'!$A$8:$L$705,MATCH('SAIB Nacional'!$L28,'Consolidado Resultados'!$L$8:$L$705,0),9))</f>
        <v/>
      </c>
      <c r="J28" s="19" t="str">
        <f>IF(INDEX('Consolidado Resultados'!$A$8:$L$705,MATCH('SAIB Nacional'!$L28,'Consolidado Resultados'!$L$8:$L$705,0),3)=0,"",INDEX('Consolidado Resultados'!$A$8:$L$705,MATCH('SAIB Nacional'!$L28,'Consolidado Resultados'!$L$8:$L$705,0),10))</f>
        <v/>
      </c>
      <c r="K28" s="52" t="str">
        <f>+IFERROR(INDEX('Ofertas insignia'!$B$17:$M$52,MATCH('SAIB Nacional'!$B28,'Ofertas insignia'!$B$17:$B$52,0),MATCH('SAIB Nacional'!$K$14,'Ofertas insignia'!$B$16:$M$16,0)),"")</f>
        <v/>
      </c>
      <c r="L28" s="38" t="str">
        <f t="shared" si="0"/>
        <v>SAIB Nacional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Nacional'!$L29,'Consolidado Resultados'!$L$8:$L$705,0),3)=0,"",INDEX('Consolidado Resultados'!$A$8:$L$705,MATCH('SAIB Nacional'!$L29,'Consolidado Resultados'!$L$8:$L$705,0),3))</f>
        <v/>
      </c>
      <c r="D29" s="4" t="str">
        <f>IF(INDEX('Consolidado Resultados'!$A$8:$L$705,MATCH('SAIB Nacional'!$L29,'Consolidado Resultados'!$L$8:$L$705,0),3)=0,"",INDEX('Consolidado Resultados'!$A$8:$L$705,MATCH('SAIB Nacional'!$L29,'Consolidado Resultados'!$L$8:$L$705,0),4))</f>
        <v/>
      </c>
      <c r="E29" s="4" t="str">
        <f>IF(INDEX('Consolidado Resultados'!$A$8:$L$705,MATCH('SAIB Nacional'!$L29,'Consolidado Resultados'!$L$8:$L$705,0),3)=0,"",INDEX('Consolidado Resultados'!$A$8:$L$705,MATCH('SAIB Nacional'!$L29,'Consolidado Resultados'!$L$8:$L$705,0),5))</f>
        <v/>
      </c>
      <c r="F29" s="4" t="str">
        <f>IF(INDEX('Consolidado Resultados'!$A$8:$L$705,MATCH('SAIB Nacional'!$L29,'Consolidado Resultados'!$L$8:$L$705,0),3)=0,"",INDEX('Consolidado Resultados'!$A$8:$L$705,MATCH('SAIB Nacional'!$L29,'Consolidado Resultados'!$L$8:$L$705,0),6))</f>
        <v/>
      </c>
      <c r="G29" s="4" t="str">
        <f>IF(INDEX('Consolidado Resultados'!$A$8:$L$705,MATCH('SAIB Nacional'!$L29,'Consolidado Resultados'!$L$8:$L$705,0),3)=0,"",INDEX('Consolidado Resultados'!$A$8:$L$705,MATCH('SAIB Nacional'!$L29,'Consolidado Resultados'!$L$8:$L$705,0),7))</f>
        <v/>
      </c>
      <c r="H29" s="4" t="str">
        <f>IF(INDEX('Consolidado Resultados'!$A$8:$L$705,MATCH('SAIB Nacional'!$L29,'Consolidado Resultados'!$L$8:$L$705,0),3)=0,"",INDEX('Consolidado Resultados'!$A$8:$L$705,MATCH('SAIB Nacional'!$L29,'Consolidado Resultados'!$L$8:$L$705,0),8))</f>
        <v/>
      </c>
      <c r="I29" s="19" t="str">
        <f>IF(INDEX('Consolidado Resultados'!$A$8:$L$705,MATCH('SAIB Nacional'!$L29,'Consolidado Resultados'!$L$8:$L$705,0),3)=0,"",INDEX('Consolidado Resultados'!$A$8:$L$705,MATCH('SAIB Nacional'!$L29,'Consolidado Resultados'!$L$8:$L$705,0),9))</f>
        <v/>
      </c>
      <c r="J29" s="19" t="str">
        <f>IF(INDEX('Consolidado Resultados'!$A$8:$L$705,MATCH('SAIB Nacional'!$L29,'Consolidado Resultados'!$L$8:$L$705,0),3)=0,"",INDEX('Consolidado Resultados'!$A$8:$L$705,MATCH('SAIB Nacional'!$L29,'Consolidado Resultados'!$L$8:$L$705,0),10))</f>
        <v/>
      </c>
      <c r="K29" s="52" t="str">
        <f>+IFERROR(INDEX('Ofertas insignia'!$B$17:$M$52,MATCH('SAIB Nacional'!$B29,'Ofertas insignia'!$B$17:$B$52,0),MATCH('SAIB Nacional'!$K$14,'Ofertas insignia'!$B$16:$M$16,0)),"")</f>
        <v/>
      </c>
      <c r="L29" s="38" t="str">
        <f t="shared" si="0"/>
        <v>SAIB Nacional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Nacional'!$L30,'Consolidado Resultados'!$L$8:$L$705,0),3)=0,"",INDEX('Consolidado Resultados'!$A$8:$L$705,MATCH('SAIB Nacional'!$L30,'Consolidado Resultados'!$L$8:$L$705,0),3))</f>
        <v/>
      </c>
      <c r="D30" s="4" t="str">
        <f>IF(INDEX('Consolidado Resultados'!$A$8:$L$705,MATCH('SAIB Nacional'!$L30,'Consolidado Resultados'!$L$8:$L$705,0),3)=0,"",INDEX('Consolidado Resultados'!$A$8:$L$705,MATCH('SAIB Nacional'!$L30,'Consolidado Resultados'!$L$8:$L$705,0),4))</f>
        <v/>
      </c>
      <c r="E30" s="4" t="str">
        <f>IF(INDEX('Consolidado Resultados'!$A$8:$L$705,MATCH('SAIB Nacional'!$L30,'Consolidado Resultados'!$L$8:$L$705,0),3)=0,"",INDEX('Consolidado Resultados'!$A$8:$L$705,MATCH('SAIB Nacional'!$L30,'Consolidado Resultados'!$L$8:$L$705,0),5))</f>
        <v/>
      </c>
      <c r="F30" s="4" t="str">
        <f>IF(INDEX('Consolidado Resultados'!$A$8:$L$705,MATCH('SAIB Nacional'!$L30,'Consolidado Resultados'!$L$8:$L$705,0),3)=0,"",INDEX('Consolidado Resultados'!$A$8:$L$705,MATCH('SAIB Nacional'!$L30,'Consolidado Resultados'!$L$8:$L$705,0),6))</f>
        <v/>
      </c>
      <c r="G30" s="4" t="str">
        <f>IF(INDEX('Consolidado Resultados'!$A$8:$L$705,MATCH('SAIB Nacional'!$L30,'Consolidado Resultados'!$L$8:$L$705,0),3)=0,"",INDEX('Consolidado Resultados'!$A$8:$L$705,MATCH('SAIB Nacional'!$L30,'Consolidado Resultados'!$L$8:$L$705,0),7))</f>
        <v/>
      </c>
      <c r="H30" s="4" t="str">
        <f>IF(INDEX('Consolidado Resultados'!$A$8:$L$705,MATCH('SAIB Nacional'!$L30,'Consolidado Resultados'!$L$8:$L$705,0),3)=0,"",INDEX('Consolidado Resultados'!$A$8:$L$705,MATCH('SAIB Nacional'!$L30,'Consolidado Resultados'!$L$8:$L$705,0),8))</f>
        <v/>
      </c>
      <c r="I30" s="19" t="str">
        <f>IF(INDEX('Consolidado Resultados'!$A$8:$L$705,MATCH('SAIB Nacional'!$L30,'Consolidado Resultados'!$L$8:$L$705,0),3)=0,"",INDEX('Consolidado Resultados'!$A$8:$L$705,MATCH('SAIB Nacional'!$L30,'Consolidado Resultados'!$L$8:$L$705,0),9))</f>
        <v/>
      </c>
      <c r="J30" s="19" t="str">
        <f>IF(INDEX('Consolidado Resultados'!$A$8:$L$705,MATCH('SAIB Nacional'!$L30,'Consolidado Resultados'!$L$8:$L$705,0),3)=0,"",INDEX('Consolidado Resultados'!$A$8:$L$705,MATCH('SAIB Nacional'!$L30,'Consolidado Resultados'!$L$8:$L$705,0),10))</f>
        <v/>
      </c>
      <c r="K30" s="52" t="str">
        <f>+IFERROR(INDEX('Ofertas insignia'!$B$17:$M$52,MATCH('SAIB Nacional'!$B30,'Ofertas insignia'!$B$17:$B$52,0),MATCH('SAIB Nacional'!$K$14,'Ofertas insignia'!$B$16:$M$16,0)),"")</f>
        <v/>
      </c>
      <c r="L30" s="38" t="str">
        <f t="shared" si="0"/>
        <v>SAIB Nacional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Nacional'!$L31,'Consolidado Resultados'!$L$8:$L$705,0),3)=0,"",INDEX('Consolidado Resultados'!$A$8:$L$705,MATCH('SAIB Nacional'!$L31,'Consolidado Resultados'!$L$8:$L$705,0),3))</f>
        <v/>
      </c>
      <c r="D31" s="4" t="str">
        <f>IF(INDEX('Consolidado Resultados'!$A$8:$L$705,MATCH('SAIB Nacional'!$L31,'Consolidado Resultados'!$L$8:$L$705,0),3)=0,"",INDEX('Consolidado Resultados'!$A$8:$L$705,MATCH('SAIB Nacional'!$L31,'Consolidado Resultados'!$L$8:$L$705,0),4))</f>
        <v/>
      </c>
      <c r="E31" s="4" t="str">
        <f>IF(INDEX('Consolidado Resultados'!$A$8:$L$705,MATCH('SAIB Nacional'!$L31,'Consolidado Resultados'!$L$8:$L$705,0),3)=0,"",INDEX('Consolidado Resultados'!$A$8:$L$705,MATCH('SAIB Nacional'!$L31,'Consolidado Resultados'!$L$8:$L$705,0),5))</f>
        <v/>
      </c>
      <c r="F31" s="4" t="str">
        <f>IF(INDEX('Consolidado Resultados'!$A$8:$L$705,MATCH('SAIB Nacional'!$L31,'Consolidado Resultados'!$L$8:$L$705,0),3)=0,"",INDEX('Consolidado Resultados'!$A$8:$L$705,MATCH('SAIB Nacional'!$L31,'Consolidado Resultados'!$L$8:$L$705,0),6))</f>
        <v/>
      </c>
      <c r="G31" s="4" t="str">
        <f>IF(INDEX('Consolidado Resultados'!$A$8:$L$705,MATCH('SAIB Nacional'!$L31,'Consolidado Resultados'!$L$8:$L$705,0),3)=0,"",INDEX('Consolidado Resultados'!$A$8:$L$705,MATCH('SAIB Nacional'!$L31,'Consolidado Resultados'!$L$8:$L$705,0),7))</f>
        <v/>
      </c>
      <c r="H31" s="4" t="str">
        <f>IF(INDEX('Consolidado Resultados'!$A$8:$L$705,MATCH('SAIB Nacional'!$L31,'Consolidado Resultados'!$L$8:$L$705,0),3)=0,"",INDEX('Consolidado Resultados'!$A$8:$L$705,MATCH('SAIB Nacional'!$L31,'Consolidado Resultados'!$L$8:$L$705,0),8))</f>
        <v/>
      </c>
      <c r="I31" s="19" t="str">
        <f>IF(INDEX('Consolidado Resultados'!$A$8:$L$705,MATCH('SAIB Nacional'!$L31,'Consolidado Resultados'!$L$8:$L$705,0),3)=0,"",INDEX('Consolidado Resultados'!$A$8:$L$705,MATCH('SAIB Nacional'!$L31,'Consolidado Resultados'!$L$8:$L$705,0),9))</f>
        <v/>
      </c>
      <c r="J31" s="19" t="str">
        <f>IF(INDEX('Consolidado Resultados'!$A$8:$L$705,MATCH('SAIB Nacional'!$L31,'Consolidado Resultados'!$L$8:$L$705,0),3)=0,"",INDEX('Consolidado Resultados'!$A$8:$L$705,MATCH('SAIB Nacional'!$L31,'Consolidado Resultados'!$L$8:$L$705,0),10))</f>
        <v/>
      </c>
      <c r="K31" s="52" t="str">
        <f>+IFERROR(INDEX('Ofertas insignia'!$B$17:$M$52,MATCH('SAIB Nacional'!$B31,'Ofertas insignia'!$B$17:$B$52,0),MATCH('SAIB Nacional'!$K$14,'Ofertas insignia'!$B$16:$M$16,0)),"")</f>
        <v/>
      </c>
      <c r="L31" s="38" t="str">
        <f t="shared" si="0"/>
        <v>SAIB Nacional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Nacional'!$L32,'Consolidado Resultados'!$L$8:$L$705,0),3)=0,"",INDEX('Consolidado Resultados'!$A$8:$L$705,MATCH('SAIB Nacional'!$L32,'Consolidado Resultados'!$L$8:$L$705,0),3))</f>
        <v/>
      </c>
      <c r="D32" s="4" t="str">
        <f>IF(INDEX('Consolidado Resultados'!$A$8:$L$705,MATCH('SAIB Nacional'!$L32,'Consolidado Resultados'!$L$8:$L$705,0),3)=0,"",INDEX('Consolidado Resultados'!$A$8:$L$705,MATCH('SAIB Nacional'!$L32,'Consolidado Resultados'!$L$8:$L$705,0),4))</f>
        <v/>
      </c>
      <c r="E32" s="4" t="str">
        <f>IF(INDEX('Consolidado Resultados'!$A$8:$L$705,MATCH('SAIB Nacional'!$L32,'Consolidado Resultados'!$L$8:$L$705,0),3)=0,"",INDEX('Consolidado Resultados'!$A$8:$L$705,MATCH('SAIB Nacional'!$L32,'Consolidado Resultados'!$L$8:$L$705,0),5))</f>
        <v/>
      </c>
      <c r="F32" s="4" t="str">
        <f>IF(INDEX('Consolidado Resultados'!$A$8:$L$705,MATCH('SAIB Nacional'!$L32,'Consolidado Resultados'!$L$8:$L$705,0),3)=0,"",INDEX('Consolidado Resultados'!$A$8:$L$705,MATCH('SAIB Nacional'!$L32,'Consolidado Resultados'!$L$8:$L$705,0),6))</f>
        <v/>
      </c>
      <c r="G32" s="4" t="str">
        <f>IF(INDEX('Consolidado Resultados'!$A$8:$L$705,MATCH('SAIB Nacional'!$L32,'Consolidado Resultados'!$L$8:$L$705,0),3)=0,"",INDEX('Consolidado Resultados'!$A$8:$L$705,MATCH('SAIB Nacional'!$L32,'Consolidado Resultados'!$L$8:$L$705,0),7))</f>
        <v/>
      </c>
      <c r="H32" s="4" t="str">
        <f>IF(INDEX('Consolidado Resultados'!$A$8:$L$705,MATCH('SAIB Nacional'!$L32,'Consolidado Resultados'!$L$8:$L$705,0),3)=0,"",INDEX('Consolidado Resultados'!$A$8:$L$705,MATCH('SAIB Nacional'!$L32,'Consolidado Resultados'!$L$8:$L$705,0),8))</f>
        <v/>
      </c>
      <c r="I32" s="19" t="str">
        <f>IF(INDEX('Consolidado Resultados'!$A$8:$L$705,MATCH('SAIB Nacional'!$L32,'Consolidado Resultados'!$L$8:$L$705,0),3)=0,"",INDEX('Consolidado Resultados'!$A$8:$L$705,MATCH('SAIB Nacional'!$L32,'Consolidado Resultados'!$L$8:$L$705,0),9))</f>
        <v/>
      </c>
      <c r="J32" s="19" t="str">
        <f>IF(INDEX('Consolidado Resultados'!$A$8:$L$705,MATCH('SAIB Nacional'!$L32,'Consolidado Resultados'!$L$8:$L$705,0),3)=0,"",INDEX('Consolidado Resultados'!$A$8:$L$705,MATCH('SAIB Nacional'!$L32,'Consolidado Resultados'!$L$8:$L$705,0),10))</f>
        <v/>
      </c>
      <c r="K32" s="52" t="str">
        <f>+IFERROR(INDEX('Ofertas insignia'!$B$17:$M$52,MATCH('SAIB Nacional'!$B32,'Ofertas insignia'!$B$17:$B$52,0),MATCH('SAIB Nacional'!$K$14,'Ofertas insignia'!$B$16:$M$16,0)),"")</f>
        <v/>
      </c>
      <c r="L32" s="38" t="str">
        <f t="shared" si="0"/>
        <v>SAIB Nacional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Nacional'!$L33,'Consolidado Resultados'!$L$8:$L$705,0),3)=0,"",INDEX('Consolidado Resultados'!$A$8:$L$705,MATCH('SAIB Nacional'!$L33,'Consolidado Resultados'!$L$8:$L$705,0),3))</f>
        <v/>
      </c>
      <c r="D33" s="4" t="str">
        <f>IF(INDEX('Consolidado Resultados'!$A$8:$L$705,MATCH('SAIB Nacional'!$L33,'Consolidado Resultados'!$L$8:$L$705,0),3)=0,"",INDEX('Consolidado Resultados'!$A$8:$L$705,MATCH('SAIB Nacional'!$L33,'Consolidado Resultados'!$L$8:$L$705,0),4))</f>
        <v/>
      </c>
      <c r="E33" s="4" t="str">
        <f>IF(INDEX('Consolidado Resultados'!$A$8:$L$705,MATCH('SAIB Nacional'!$L33,'Consolidado Resultados'!$L$8:$L$705,0),3)=0,"",INDEX('Consolidado Resultados'!$A$8:$L$705,MATCH('SAIB Nacional'!$L33,'Consolidado Resultados'!$L$8:$L$705,0),5))</f>
        <v/>
      </c>
      <c r="F33" s="4" t="str">
        <f>IF(INDEX('Consolidado Resultados'!$A$8:$L$705,MATCH('SAIB Nacional'!$L33,'Consolidado Resultados'!$L$8:$L$705,0),3)=0,"",INDEX('Consolidado Resultados'!$A$8:$L$705,MATCH('SAIB Nacional'!$L33,'Consolidado Resultados'!$L$8:$L$705,0),6))</f>
        <v/>
      </c>
      <c r="G33" s="4" t="str">
        <f>IF(INDEX('Consolidado Resultados'!$A$8:$L$705,MATCH('SAIB Nacional'!$L33,'Consolidado Resultados'!$L$8:$L$705,0),3)=0,"",INDEX('Consolidado Resultados'!$A$8:$L$705,MATCH('SAIB Nacional'!$L33,'Consolidado Resultados'!$L$8:$L$705,0),7))</f>
        <v/>
      </c>
      <c r="H33" s="4" t="str">
        <f>IF(INDEX('Consolidado Resultados'!$A$8:$L$705,MATCH('SAIB Nacional'!$L33,'Consolidado Resultados'!$L$8:$L$705,0),3)=0,"",INDEX('Consolidado Resultados'!$A$8:$L$705,MATCH('SAIB Nacional'!$L33,'Consolidado Resultados'!$L$8:$L$705,0),8))</f>
        <v/>
      </c>
      <c r="I33" s="19" t="str">
        <f>IF(INDEX('Consolidado Resultados'!$A$8:$L$705,MATCH('SAIB Nacional'!$L33,'Consolidado Resultados'!$L$8:$L$705,0),3)=0,"",INDEX('Consolidado Resultados'!$A$8:$L$705,MATCH('SAIB Nacional'!$L33,'Consolidado Resultados'!$L$8:$L$705,0),9))</f>
        <v/>
      </c>
      <c r="J33" s="19" t="str">
        <f>IF(INDEX('Consolidado Resultados'!$A$8:$L$705,MATCH('SAIB Nacional'!$L33,'Consolidado Resultados'!$L$8:$L$705,0),3)=0,"",INDEX('Consolidado Resultados'!$A$8:$L$705,MATCH('SAIB Nacional'!$L33,'Consolidado Resultados'!$L$8:$L$705,0),10))</f>
        <v/>
      </c>
      <c r="K33" s="52" t="str">
        <f>+IFERROR(INDEX('Ofertas insignia'!$B$17:$M$52,MATCH('SAIB Nacional'!$B33,'Ofertas insignia'!$B$17:$B$52,0),MATCH('SAIB Nacional'!$K$14,'Ofertas insignia'!$B$16:$M$16,0)),"")</f>
        <v/>
      </c>
      <c r="L33" s="38" t="str">
        <f t="shared" si="0"/>
        <v>SAIB Nacional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Nacional'!$L34,'Consolidado Resultados'!$L$8:$L$705,0),3)=0,"",INDEX('Consolidado Resultados'!$A$8:$L$705,MATCH('SAIB Nacional'!$L34,'Consolidado Resultados'!$L$8:$L$705,0),3))</f>
        <v/>
      </c>
      <c r="D34" s="4" t="str">
        <f>IF(INDEX('Consolidado Resultados'!$A$8:$L$705,MATCH('SAIB Nacional'!$L34,'Consolidado Resultados'!$L$8:$L$705,0),3)=0,"",INDEX('Consolidado Resultados'!$A$8:$L$705,MATCH('SAIB Nacional'!$L34,'Consolidado Resultados'!$L$8:$L$705,0),4))</f>
        <v/>
      </c>
      <c r="E34" s="4" t="str">
        <f>IF(INDEX('Consolidado Resultados'!$A$8:$L$705,MATCH('SAIB Nacional'!$L34,'Consolidado Resultados'!$L$8:$L$705,0),3)=0,"",INDEX('Consolidado Resultados'!$A$8:$L$705,MATCH('SAIB Nacional'!$L34,'Consolidado Resultados'!$L$8:$L$705,0),5))</f>
        <v/>
      </c>
      <c r="F34" s="4" t="str">
        <f>IF(INDEX('Consolidado Resultados'!$A$8:$L$705,MATCH('SAIB Nacional'!$L34,'Consolidado Resultados'!$L$8:$L$705,0),3)=0,"",INDEX('Consolidado Resultados'!$A$8:$L$705,MATCH('SAIB Nacional'!$L34,'Consolidado Resultados'!$L$8:$L$705,0),6))</f>
        <v/>
      </c>
      <c r="G34" s="4" t="str">
        <f>IF(INDEX('Consolidado Resultados'!$A$8:$L$705,MATCH('SAIB Nacional'!$L34,'Consolidado Resultados'!$L$8:$L$705,0),3)=0,"",INDEX('Consolidado Resultados'!$A$8:$L$705,MATCH('SAIB Nacional'!$L34,'Consolidado Resultados'!$L$8:$L$705,0),7))</f>
        <v/>
      </c>
      <c r="H34" s="4" t="str">
        <f>IF(INDEX('Consolidado Resultados'!$A$8:$L$705,MATCH('SAIB Nacional'!$L34,'Consolidado Resultados'!$L$8:$L$705,0),3)=0,"",INDEX('Consolidado Resultados'!$A$8:$L$705,MATCH('SAIB Nacional'!$L34,'Consolidado Resultados'!$L$8:$L$705,0),8))</f>
        <v/>
      </c>
      <c r="I34" s="19" t="str">
        <f>IF(INDEX('Consolidado Resultados'!$A$8:$L$705,MATCH('SAIB Nacional'!$L34,'Consolidado Resultados'!$L$8:$L$705,0),3)=0,"",INDEX('Consolidado Resultados'!$A$8:$L$705,MATCH('SAIB Nacional'!$L34,'Consolidado Resultados'!$L$8:$L$705,0),9))</f>
        <v/>
      </c>
      <c r="J34" s="19" t="str">
        <f>IF(INDEX('Consolidado Resultados'!$A$8:$L$705,MATCH('SAIB Nacional'!$L34,'Consolidado Resultados'!$L$8:$L$705,0),3)=0,"",INDEX('Consolidado Resultados'!$A$8:$L$705,MATCH('SAIB Nacional'!$L34,'Consolidado Resultados'!$L$8:$L$705,0),10))</f>
        <v/>
      </c>
      <c r="K34" s="52" t="str">
        <f>+IFERROR(INDEX('Ofertas insignia'!$B$17:$M$52,MATCH('SAIB Nacional'!$B34,'Ofertas insignia'!$B$17:$B$52,0),MATCH('SAIB Nacional'!$K$14,'Ofertas insignia'!$B$16:$M$16,0)),"")</f>
        <v/>
      </c>
      <c r="L34" s="38" t="str">
        <f t="shared" si="0"/>
        <v>SAIB Nacional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Nacional'!$L35,'Consolidado Resultados'!$L$8:$L$705,0),3)=0,"",INDEX('Consolidado Resultados'!$A$8:$L$705,MATCH('SAIB Nacional'!$L35,'Consolidado Resultados'!$L$8:$L$705,0),3))</f>
        <v/>
      </c>
      <c r="D35" s="4" t="str">
        <f>IF(INDEX('Consolidado Resultados'!$A$8:$L$705,MATCH('SAIB Nacional'!$L35,'Consolidado Resultados'!$L$8:$L$705,0),3)=0,"",INDEX('Consolidado Resultados'!$A$8:$L$705,MATCH('SAIB Nacional'!$L35,'Consolidado Resultados'!$L$8:$L$705,0),4))</f>
        <v/>
      </c>
      <c r="E35" s="4" t="str">
        <f>IF(INDEX('Consolidado Resultados'!$A$8:$L$705,MATCH('SAIB Nacional'!$L35,'Consolidado Resultados'!$L$8:$L$705,0),3)=0,"",INDEX('Consolidado Resultados'!$A$8:$L$705,MATCH('SAIB Nacional'!$L35,'Consolidado Resultados'!$L$8:$L$705,0),5))</f>
        <v/>
      </c>
      <c r="F35" s="4" t="str">
        <f>IF(INDEX('Consolidado Resultados'!$A$8:$L$705,MATCH('SAIB Nacional'!$L35,'Consolidado Resultados'!$L$8:$L$705,0),3)=0,"",INDEX('Consolidado Resultados'!$A$8:$L$705,MATCH('SAIB Nacional'!$L35,'Consolidado Resultados'!$L$8:$L$705,0),6))</f>
        <v/>
      </c>
      <c r="G35" s="4" t="str">
        <f>IF(INDEX('Consolidado Resultados'!$A$8:$L$705,MATCH('SAIB Nacional'!$L35,'Consolidado Resultados'!$L$8:$L$705,0),3)=0,"",INDEX('Consolidado Resultados'!$A$8:$L$705,MATCH('SAIB Nacional'!$L35,'Consolidado Resultados'!$L$8:$L$705,0),7))</f>
        <v/>
      </c>
      <c r="H35" s="4" t="str">
        <f>IF(INDEX('Consolidado Resultados'!$A$8:$L$705,MATCH('SAIB Nacional'!$L35,'Consolidado Resultados'!$L$8:$L$705,0),3)=0,"",INDEX('Consolidado Resultados'!$A$8:$L$705,MATCH('SAIB Nacional'!$L35,'Consolidado Resultados'!$L$8:$L$705,0),8))</f>
        <v/>
      </c>
      <c r="I35" s="19" t="str">
        <f>IF(INDEX('Consolidado Resultados'!$A$8:$L$705,MATCH('SAIB Nacional'!$L35,'Consolidado Resultados'!$L$8:$L$705,0),3)=0,"",INDEX('Consolidado Resultados'!$A$8:$L$705,MATCH('SAIB Nacional'!$L35,'Consolidado Resultados'!$L$8:$L$705,0),9))</f>
        <v/>
      </c>
      <c r="J35" s="19" t="str">
        <f>IF(INDEX('Consolidado Resultados'!$A$8:$L$705,MATCH('SAIB Nacional'!$L35,'Consolidado Resultados'!$L$8:$L$705,0),3)=0,"",INDEX('Consolidado Resultados'!$A$8:$L$705,MATCH('SAIB Nacional'!$L35,'Consolidado Resultados'!$L$8:$L$705,0),10))</f>
        <v/>
      </c>
      <c r="K35" s="52" t="str">
        <f>+IFERROR(INDEX('Ofertas insignia'!$B$17:$M$52,MATCH('SAIB Nacional'!$B35,'Ofertas insignia'!$B$17:$B$52,0),MATCH('SAIB Nacional'!$K$14,'Ofertas insignia'!$B$16:$M$16,0)),"")</f>
        <v/>
      </c>
      <c r="L35" s="38" t="str">
        <f t="shared" si="0"/>
        <v>SAIB Nacional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Nacional'!$L36,'Consolidado Resultados'!$L$8:$L$705,0),3)=0,"",INDEX('Consolidado Resultados'!$A$8:$L$705,MATCH('SAIB Nacional'!$L36,'Consolidado Resultados'!$L$8:$L$705,0),3))</f>
        <v/>
      </c>
      <c r="D36" s="4" t="str">
        <f>IF(INDEX('Consolidado Resultados'!$A$8:$L$705,MATCH('SAIB Nacional'!$L36,'Consolidado Resultados'!$L$8:$L$705,0),3)=0,"",INDEX('Consolidado Resultados'!$A$8:$L$705,MATCH('SAIB Nacional'!$L36,'Consolidado Resultados'!$L$8:$L$705,0),4))</f>
        <v/>
      </c>
      <c r="E36" s="4" t="str">
        <f>IF(INDEX('Consolidado Resultados'!$A$8:$L$705,MATCH('SAIB Nacional'!$L36,'Consolidado Resultados'!$L$8:$L$705,0),3)=0,"",INDEX('Consolidado Resultados'!$A$8:$L$705,MATCH('SAIB Nacional'!$L36,'Consolidado Resultados'!$L$8:$L$705,0),5))</f>
        <v/>
      </c>
      <c r="F36" s="4" t="str">
        <f>IF(INDEX('Consolidado Resultados'!$A$8:$L$705,MATCH('SAIB Nacional'!$L36,'Consolidado Resultados'!$L$8:$L$705,0),3)=0,"",INDEX('Consolidado Resultados'!$A$8:$L$705,MATCH('SAIB Nacional'!$L36,'Consolidado Resultados'!$L$8:$L$705,0),6))</f>
        <v/>
      </c>
      <c r="G36" s="4" t="str">
        <f>IF(INDEX('Consolidado Resultados'!$A$8:$L$705,MATCH('SAIB Nacional'!$L36,'Consolidado Resultados'!$L$8:$L$705,0),3)=0,"",INDEX('Consolidado Resultados'!$A$8:$L$705,MATCH('SAIB Nacional'!$L36,'Consolidado Resultados'!$L$8:$L$705,0),7))</f>
        <v/>
      </c>
      <c r="H36" s="4" t="str">
        <f>IF(INDEX('Consolidado Resultados'!$A$8:$L$705,MATCH('SAIB Nacional'!$L36,'Consolidado Resultados'!$L$8:$L$705,0),3)=0,"",INDEX('Consolidado Resultados'!$A$8:$L$705,MATCH('SAIB Nacional'!$L36,'Consolidado Resultados'!$L$8:$L$705,0),8))</f>
        <v/>
      </c>
      <c r="I36" s="19" t="str">
        <f>IF(INDEX('Consolidado Resultados'!$A$8:$L$705,MATCH('SAIB Nacional'!$L36,'Consolidado Resultados'!$L$8:$L$705,0),3)=0,"",INDEX('Consolidado Resultados'!$A$8:$L$705,MATCH('SAIB Nacional'!$L36,'Consolidado Resultados'!$L$8:$L$705,0),9))</f>
        <v/>
      </c>
      <c r="J36" s="19" t="str">
        <f>IF(INDEX('Consolidado Resultados'!$A$8:$L$705,MATCH('SAIB Nacional'!$L36,'Consolidado Resultados'!$L$8:$L$705,0),3)=0,"",INDEX('Consolidado Resultados'!$A$8:$L$705,MATCH('SAIB Nacional'!$L36,'Consolidado Resultados'!$L$8:$L$705,0),10))</f>
        <v/>
      </c>
      <c r="K36" s="52" t="str">
        <f>+IFERROR(INDEX('Ofertas insignia'!$B$17:$M$52,MATCH('SAIB Nacional'!$B36,'Ofertas insignia'!$B$17:$B$52,0),MATCH('SAIB Nacional'!$K$14,'Ofertas insignia'!$B$16:$M$16,0)),"")</f>
        <v/>
      </c>
      <c r="L36" s="38" t="str">
        <f t="shared" si="0"/>
        <v>SAIB Nacional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Nacional'!$L37,'Consolidado Resultados'!$L$8:$L$705,0),3)=0,"",INDEX('Consolidado Resultados'!$A$8:$L$705,MATCH('SAIB Nacional'!$L37,'Consolidado Resultados'!$L$8:$L$705,0),3))</f>
        <v/>
      </c>
      <c r="D37" s="4" t="str">
        <f>IF(INDEX('Consolidado Resultados'!$A$8:$L$705,MATCH('SAIB Nacional'!$L37,'Consolidado Resultados'!$L$8:$L$705,0),3)=0,"",INDEX('Consolidado Resultados'!$A$8:$L$705,MATCH('SAIB Nacional'!$L37,'Consolidado Resultados'!$L$8:$L$705,0),4))</f>
        <v/>
      </c>
      <c r="E37" s="4" t="str">
        <f>IF(INDEX('Consolidado Resultados'!$A$8:$L$705,MATCH('SAIB Nacional'!$L37,'Consolidado Resultados'!$L$8:$L$705,0),3)=0,"",INDEX('Consolidado Resultados'!$A$8:$L$705,MATCH('SAIB Nacional'!$L37,'Consolidado Resultados'!$L$8:$L$705,0),5))</f>
        <v/>
      </c>
      <c r="F37" s="4" t="str">
        <f>IF(INDEX('Consolidado Resultados'!$A$8:$L$705,MATCH('SAIB Nacional'!$L37,'Consolidado Resultados'!$L$8:$L$705,0),3)=0,"",INDEX('Consolidado Resultados'!$A$8:$L$705,MATCH('SAIB Nacional'!$L37,'Consolidado Resultados'!$L$8:$L$705,0),6))</f>
        <v/>
      </c>
      <c r="G37" s="4" t="str">
        <f>IF(INDEX('Consolidado Resultados'!$A$8:$L$705,MATCH('SAIB Nacional'!$L37,'Consolidado Resultados'!$L$8:$L$705,0),3)=0,"",INDEX('Consolidado Resultados'!$A$8:$L$705,MATCH('SAIB Nacional'!$L37,'Consolidado Resultados'!$L$8:$L$705,0),7))</f>
        <v/>
      </c>
      <c r="H37" s="4" t="str">
        <f>IF(INDEX('Consolidado Resultados'!$A$8:$L$705,MATCH('SAIB Nacional'!$L37,'Consolidado Resultados'!$L$8:$L$705,0),3)=0,"",INDEX('Consolidado Resultados'!$A$8:$L$705,MATCH('SAIB Nacional'!$L37,'Consolidado Resultados'!$L$8:$L$705,0),8))</f>
        <v/>
      </c>
      <c r="I37" s="19" t="str">
        <f>IF(INDEX('Consolidado Resultados'!$A$8:$L$705,MATCH('SAIB Nacional'!$L37,'Consolidado Resultados'!$L$8:$L$705,0),3)=0,"",INDEX('Consolidado Resultados'!$A$8:$L$705,MATCH('SAIB Nacional'!$L37,'Consolidado Resultados'!$L$8:$L$705,0),9))</f>
        <v/>
      </c>
      <c r="J37" s="19" t="str">
        <f>IF(INDEX('Consolidado Resultados'!$A$8:$L$705,MATCH('SAIB Nacional'!$L37,'Consolidado Resultados'!$L$8:$L$705,0),3)=0,"",INDEX('Consolidado Resultados'!$A$8:$L$705,MATCH('SAIB Nacional'!$L37,'Consolidado Resultados'!$L$8:$L$705,0),10))</f>
        <v/>
      </c>
      <c r="K37" s="52" t="str">
        <f>+IFERROR(INDEX('Ofertas insignia'!$B$17:$M$52,MATCH('SAIB Nacional'!$B37,'Ofertas insignia'!$B$17:$B$52,0),MATCH('SAIB Nacional'!$K$14,'Ofertas insignia'!$B$16:$M$16,0)),"")</f>
        <v/>
      </c>
      <c r="L37" s="38" t="str">
        <f t="shared" si="0"/>
        <v>SAIB Nacional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Nacional'!$L38,'Consolidado Resultados'!$L$8:$L$705,0),3)=0,"",INDEX('Consolidado Resultados'!$A$8:$L$705,MATCH('SAIB Nacional'!$L38,'Consolidado Resultados'!$L$8:$L$705,0),3))</f>
        <v/>
      </c>
      <c r="D38" s="4" t="str">
        <f>IF(INDEX('Consolidado Resultados'!$A$8:$L$705,MATCH('SAIB Nacional'!$L38,'Consolidado Resultados'!$L$8:$L$705,0),3)=0,"",INDEX('Consolidado Resultados'!$A$8:$L$705,MATCH('SAIB Nacional'!$L38,'Consolidado Resultados'!$L$8:$L$705,0),4))</f>
        <v/>
      </c>
      <c r="E38" s="4" t="str">
        <f>IF(INDEX('Consolidado Resultados'!$A$8:$L$705,MATCH('SAIB Nacional'!$L38,'Consolidado Resultados'!$L$8:$L$705,0),3)=0,"",INDEX('Consolidado Resultados'!$A$8:$L$705,MATCH('SAIB Nacional'!$L38,'Consolidado Resultados'!$L$8:$L$705,0),5))</f>
        <v/>
      </c>
      <c r="F38" s="4" t="str">
        <f>IF(INDEX('Consolidado Resultados'!$A$8:$L$705,MATCH('SAIB Nacional'!$L38,'Consolidado Resultados'!$L$8:$L$705,0),3)=0,"",INDEX('Consolidado Resultados'!$A$8:$L$705,MATCH('SAIB Nacional'!$L38,'Consolidado Resultados'!$L$8:$L$705,0),6))</f>
        <v/>
      </c>
      <c r="G38" s="4" t="str">
        <f>IF(INDEX('Consolidado Resultados'!$A$8:$L$705,MATCH('SAIB Nacional'!$L38,'Consolidado Resultados'!$L$8:$L$705,0),3)=0,"",INDEX('Consolidado Resultados'!$A$8:$L$705,MATCH('SAIB Nacional'!$L38,'Consolidado Resultados'!$L$8:$L$705,0),7))</f>
        <v/>
      </c>
      <c r="H38" s="4" t="str">
        <f>IF(INDEX('Consolidado Resultados'!$A$8:$L$705,MATCH('SAIB Nacional'!$L38,'Consolidado Resultados'!$L$8:$L$705,0),3)=0,"",INDEX('Consolidado Resultados'!$A$8:$L$705,MATCH('SAIB Nacional'!$L38,'Consolidado Resultados'!$L$8:$L$705,0),8))</f>
        <v/>
      </c>
      <c r="I38" s="19" t="str">
        <f>IF(INDEX('Consolidado Resultados'!$A$8:$L$705,MATCH('SAIB Nacional'!$L38,'Consolidado Resultados'!$L$8:$L$705,0),3)=0,"",INDEX('Consolidado Resultados'!$A$8:$L$705,MATCH('SAIB Nacional'!$L38,'Consolidado Resultados'!$L$8:$L$705,0),9))</f>
        <v/>
      </c>
      <c r="J38" s="19" t="str">
        <f>IF(INDEX('Consolidado Resultados'!$A$8:$L$705,MATCH('SAIB Nacional'!$L38,'Consolidado Resultados'!$L$8:$L$705,0),3)=0,"",INDEX('Consolidado Resultados'!$A$8:$L$705,MATCH('SAIB Nacional'!$L38,'Consolidado Resultados'!$L$8:$L$705,0),10))</f>
        <v/>
      </c>
      <c r="K38" s="52" t="str">
        <f>+IFERROR(INDEX('Ofertas insignia'!$B$17:$M$52,MATCH('SAIB Nacional'!$B38,'Ofertas insignia'!$B$17:$B$52,0),MATCH('SAIB Nacional'!$K$14,'Ofertas insignia'!$B$16:$M$16,0)),"")</f>
        <v/>
      </c>
      <c r="L38" s="38" t="str">
        <f t="shared" si="0"/>
        <v>SAIB Nacional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Nacional'!$L39,'Consolidado Resultados'!$L$8:$L$705,0),3)=0,"",INDEX('Consolidado Resultados'!$A$8:$L$705,MATCH('SAIB Nacional'!$L39,'Consolidado Resultados'!$L$8:$L$705,0),3))</f>
        <v/>
      </c>
      <c r="D39" s="4" t="str">
        <f>IF(INDEX('Consolidado Resultados'!$A$8:$L$705,MATCH('SAIB Nacional'!$L39,'Consolidado Resultados'!$L$8:$L$705,0),3)=0,"",INDEX('Consolidado Resultados'!$A$8:$L$705,MATCH('SAIB Nacional'!$L39,'Consolidado Resultados'!$L$8:$L$705,0),4))</f>
        <v/>
      </c>
      <c r="E39" s="4" t="str">
        <f>IF(INDEX('Consolidado Resultados'!$A$8:$L$705,MATCH('SAIB Nacional'!$L39,'Consolidado Resultados'!$L$8:$L$705,0),3)=0,"",INDEX('Consolidado Resultados'!$A$8:$L$705,MATCH('SAIB Nacional'!$L39,'Consolidado Resultados'!$L$8:$L$705,0),5))</f>
        <v/>
      </c>
      <c r="F39" s="4" t="str">
        <f>IF(INDEX('Consolidado Resultados'!$A$8:$L$705,MATCH('SAIB Nacional'!$L39,'Consolidado Resultados'!$L$8:$L$705,0),3)=0,"",INDEX('Consolidado Resultados'!$A$8:$L$705,MATCH('SAIB Nacional'!$L39,'Consolidado Resultados'!$L$8:$L$705,0),6))</f>
        <v/>
      </c>
      <c r="G39" s="4" t="str">
        <f>IF(INDEX('Consolidado Resultados'!$A$8:$L$705,MATCH('SAIB Nacional'!$L39,'Consolidado Resultados'!$L$8:$L$705,0),3)=0,"",INDEX('Consolidado Resultados'!$A$8:$L$705,MATCH('SAIB Nacional'!$L39,'Consolidado Resultados'!$L$8:$L$705,0),7))</f>
        <v/>
      </c>
      <c r="H39" s="4" t="str">
        <f>IF(INDEX('Consolidado Resultados'!$A$8:$L$705,MATCH('SAIB Nacional'!$L39,'Consolidado Resultados'!$L$8:$L$705,0),3)=0,"",INDEX('Consolidado Resultados'!$A$8:$L$705,MATCH('SAIB Nacional'!$L39,'Consolidado Resultados'!$L$8:$L$705,0),8))</f>
        <v/>
      </c>
      <c r="I39" s="19" t="str">
        <f>IF(INDEX('Consolidado Resultados'!$A$8:$L$705,MATCH('SAIB Nacional'!$L39,'Consolidado Resultados'!$L$8:$L$705,0),3)=0,"",INDEX('Consolidado Resultados'!$A$8:$L$705,MATCH('SAIB Nacional'!$L39,'Consolidado Resultados'!$L$8:$L$705,0),9))</f>
        <v/>
      </c>
      <c r="J39" s="19" t="str">
        <f>IF(INDEX('Consolidado Resultados'!$A$8:$L$705,MATCH('SAIB Nacional'!$L39,'Consolidado Resultados'!$L$8:$L$705,0),3)=0,"",INDEX('Consolidado Resultados'!$A$8:$L$705,MATCH('SAIB Nacional'!$L39,'Consolidado Resultados'!$L$8:$L$705,0),10))</f>
        <v/>
      </c>
      <c r="K39" s="52" t="str">
        <f>+IFERROR(INDEX('Ofertas insignia'!$B$17:$M$52,MATCH('SAIB Nacional'!$B39,'Ofertas insignia'!$B$17:$B$52,0),MATCH('SAIB Nacional'!$K$14,'Ofertas insignia'!$B$16:$M$16,0)),"")</f>
        <v/>
      </c>
      <c r="L39" s="38" t="str">
        <f t="shared" si="0"/>
        <v>SAIB Nacional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Nacional'!$L40,'Consolidado Resultados'!$L$8:$L$705,0),3)=0,"",INDEX('Consolidado Resultados'!$A$8:$L$705,MATCH('SAIB Nacional'!$L40,'Consolidado Resultados'!$L$8:$L$705,0),3))</f>
        <v/>
      </c>
      <c r="D40" s="4" t="str">
        <f>IF(INDEX('Consolidado Resultados'!$A$8:$L$705,MATCH('SAIB Nacional'!$L40,'Consolidado Resultados'!$L$8:$L$705,0),3)=0,"",INDEX('Consolidado Resultados'!$A$8:$L$705,MATCH('SAIB Nacional'!$L40,'Consolidado Resultados'!$L$8:$L$705,0),4))</f>
        <v/>
      </c>
      <c r="E40" s="4" t="str">
        <f>IF(INDEX('Consolidado Resultados'!$A$8:$L$705,MATCH('SAIB Nacional'!$L40,'Consolidado Resultados'!$L$8:$L$705,0),3)=0,"",INDEX('Consolidado Resultados'!$A$8:$L$705,MATCH('SAIB Nacional'!$L40,'Consolidado Resultados'!$L$8:$L$705,0),5))</f>
        <v/>
      </c>
      <c r="F40" s="4" t="str">
        <f>IF(INDEX('Consolidado Resultados'!$A$8:$L$705,MATCH('SAIB Nacional'!$L40,'Consolidado Resultados'!$L$8:$L$705,0),3)=0,"",INDEX('Consolidado Resultados'!$A$8:$L$705,MATCH('SAIB Nacional'!$L40,'Consolidado Resultados'!$L$8:$L$705,0),6))</f>
        <v/>
      </c>
      <c r="G40" s="4" t="str">
        <f>IF(INDEX('Consolidado Resultados'!$A$8:$L$705,MATCH('SAIB Nacional'!$L40,'Consolidado Resultados'!$L$8:$L$705,0),3)=0,"",INDEX('Consolidado Resultados'!$A$8:$L$705,MATCH('SAIB Nacional'!$L40,'Consolidado Resultados'!$L$8:$L$705,0),7))</f>
        <v/>
      </c>
      <c r="H40" s="4" t="str">
        <f>IF(INDEX('Consolidado Resultados'!$A$8:$L$705,MATCH('SAIB Nacional'!$L40,'Consolidado Resultados'!$L$8:$L$705,0),3)=0,"",INDEX('Consolidado Resultados'!$A$8:$L$705,MATCH('SAIB Nacional'!$L40,'Consolidado Resultados'!$L$8:$L$705,0),8))</f>
        <v/>
      </c>
      <c r="I40" s="19" t="str">
        <f>IF(INDEX('Consolidado Resultados'!$A$8:$L$705,MATCH('SAIB Nacional'!$L40,'Consolidado Resultados'!$L$8:$L$705,0),3)=0,"",INDEX('Consolidado Resultados'!$A$8:$L$705,MATCH('SAIB Nacional'!$L40,'Consolidado Resultados'!$L$8:$L$705,0),9))</f>
        <v/>
      </c>
      <c r="J40" s="19" t="str">
        <f>IF(INDEX('Consolidado Resultados'!$A$8:$L$705,MATCH('SAIB Nacional'!$L40,'Consolidado Resultados'!$L$8:$L$705,0),3)=0,"",INDEX('Consolidado Resultados'!$A$8:$L$705,MATCH('SAIB Nacional'!$L40,'Consolidado Resultados'!$L$8:$L$705,0),10))</f>
        <v/>
      </c>
      <c r="K40" s="52" t="str">
        <f>+IFERROR(INDEX('Ofertas insignia'!$B$17:$M$52,MATCH('SAIB Nacional'!$B40,'Ofertas insignia'!$B$17:$B$52,0),MATCH('SAIB Nacional'!$K$14,'Ofertas insignia'!$B$16:$M$16,0)),"")</f>
        <v/>
      </c>
      <c r="L40" s="38" t="str">
        <f t="shared" si="0"/>
        <v>SAIB Nacional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Nacional'!$L41,'Consolidado Resultados'!$L$8:$L$705,0),3)=0,"",INDEX('Consolidado Resultados'!$A$8:$L$705,MATCH('SAIB Nacional'!$L41,'Consolidado Resultados'!$L$8:$L$705,0),3))</f>
        <v/>
      </c>
      <c r="D41" s="4" t="str">
        <f>IF(INDEX('Consolidado Resultados'!$A$8:$L$705,MATCH('SAIB Nacional'!$L41,'Consolidado Resultados'!$L$8:$L$705,0),3)=0,"",INDEX('Consolidado Resultados'!$A$8:$L$705,MATCH('SAIB Nacional'!$L41,'Consolidado Resultados'!$L$8:$L$705,0),4))</f>
        <v/>
      </c>
      <c r="E41" s="4" t="str">
        <f>IF(INDEX('Consolidado Resultados'!$A$8:$L$705,MATCH('SAIB Nacional'!$L41,'Consolidado Resultados'!$L$8:$L$705,0),3)=0,"",INDEX('Consolidado Resultados'!$A$8:$L$705,MATCH('SAIB Nacional'!$L41,'Consolidado Resultados'!$L$8:$L$705,0),5))</f>
        <v/>
      </c>
      <c r="F41" s="4" t="str">
        <f>IF(INDEX('Consolidado Resultados'!$A$8:$L$705,MATCH('SAIB Nacional'!$L41,'Consolidado Resultados'!$L$8:$L$705,0),3)=0,"",INDEX('Consolidado Resultados'!$A$8:$L$705,MATCH('SAIB Nacional'!$L41,'Consolidado Resultados'!$L$8:$L$705,0),6))</f>
        <v/>
      </c>
      <c r="G41" s="4" t="str">
        <f>IF(INDEX('Consolidado Resultados'!$A$8:$L$705,MATCH('SAIB Nacional'!$L41,'Consolidado Resultados'!$L$8:$L$705,0),3)=0,"",INDEX('Consolidado Resultados'!$A$8:$L$705,MATCH('SAIB Nacional'!$L41,'Consolidado Resultados'!$L$8:$L$705,0),7))</f>
        <v/>
      </c>
      <c r="H41" s="4" t="str">
        <f>IF(INDEX('Consolidado Resultados'!$A$8:$L$705,MATCH('SAIB Nacional'!$L41,'Consolidado Resultados'!$L$8:$L$705,0),3)=0,"",INDEX('Consolidado Resultados'!$A$8:$L$705,MATCH('SAIB Nacional'!$L41,'Consolidado Resultados'!$L$8:$L$705,0),8))</f>
        <v/>
      </c>
      <c r="I41" s="19" t="str">
        <f>IF(INDEX('Consolidado Resultados'!$A$8:$L$705,MATCH('SAIB Nacional'!$L41,'Consolidado Resultados'!$L$8:$L$705,0),3)=0,"",INDEX('Consolidado Resultados'!$A$8:$L$705,MATCH('SAIB Nacional'!$L41,'Consolidado Resultados'!$L$8:$L$705,0),9))</f>
        <v/>
      </c>
      <c r="J41" s="19" t="str">
        <f>IF(INDEX('Consolidado Resultados'!$A$8:$L$705,MATCH('SAIB Nacional'!$L41,'Consolidado Resultados'!$L$8:$L$705,0),3)=0,"",INDEX('Consolidado Resultados'!$A$8:$L$705,MATCH('SAIB Nacional'!$L41,'Consolidado Resultados'!$L$8:$L$705,0),10))</f>
        <v/>
      </c>
      <c r="K41" s="52" t="str">
        <f>+IFERROR(INDEX('Ofertas insignia'!$B$17:$M$52,MATCH('SAIB Nacional'!$B41,'Ofertas insignia'!$B$17:$B$52,0),MATCH('SAIB Nacional'!$K$14,'Ofertas insignia'!$B$16:$M$16,0)),"")</f>
        <v/>
      </c>
      <c r="L41" s="38" t="str">
        <f t="shared" si="0"/>
        <v>SAIB Nacional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Nacional'!$L42,'Consolidado Resultados'!$L$8:$L$705,0),3)=0,"",INDEX('Consolidado Resultados'!$A$8:$L$705,MATCH('SAIB Nacional'!$L42,'Consolidado Resultados'!$L$8:$L$705,0),3))</f>
        <v/>
      </c>
      <c r="D42" s="4" t="str">
        <f>IF(INDEX('Consolidado Resultados'!$A$8:$L$705,MATCH('SAIB Nacional'!$L42,'Consolidado Resultados'!$L$8:$L$705,0),3)=0,"",INDEX('Consolidado Resultados'!$A$8:$L$705,MATCH('SAIB Nacional'!$L42,'Consolidado Resultados'!$L$8:$L$705,0),4))</f>
        <v/>
      </c>
      <c r="E42" s="4" t="str">
        <f>IF(INDEX('Consolidado Resultados'!$A$8:$L$705,MATCH('SAIB Nacional'!$L42,'Consolidado Resultados'!$L$8:$L$705,0),3)=0,"",INDEX('Consolidado Resultados'!$A$8:$L$705,MATCH('SAIB Nacional'!$L42,'Consolidado Resultados'!$L$8:$L$705,0),5))</f>
        <v/>
      </c>
      <c r="F42" s="4" t="str">
        <f>IF(INDEX('Consolidado Resultados'!$A$8:$L$705,MATCH('SAIB Nacional'!$L42,'Consolidado Resultados'!$L$8:$L$705,0),3)=0,"",INDEX('Consolidado Resultados'!$A$8:$L$705,MATCH('SAIB Nacional'!$L42,'Consolidado Resultados'!$L$8:$L$705,0),6))</f>
        <v/>
      </c>
      <c r="G42" s="4" t="str">
        <f>IF(INDEX('Consolidado Resultados'!$A$8:$L$705,MATCH('SAIB Nacional'!$L42,'Consolidado Resultados'!$L$8:$L$705,0),3)=0,"",INDEX('Consolidado Resultados'!$A$8:$L$705,MATCH('SAIB Nacional'!$L42,'Consolidado Resultados'!$L$8:$L$705,0),7))</f>
        <v/>
      </c>
      <c r="H42" s="4" t="str">
        <f>IF(INDEX('Consolidado Resultados'!$A$8:$L$705,MATCH('SAIB Nacional'!$L42,'Consolidado Resultados'!$L$8:$L$705,0),3)=0,"",INDEX('Consolidado Resultados'!$A$8:$L$705,MATCH('SAIB Nacional'!$L42,'Consolidado Resultados'!$L$8:$L$705,0),8))</f>
        <v/>
      </c>
      <c r="I42" s="19" t="str">
        <f>IF(INDEX('Consolidado Resultados'!$A$8:$L$705,MATCH('SAIB Nacional'!$L42,'Consolidado Resultados'!$L$8:$L$705,0),3)=0,"",INDEX('Consolidado Resultados'!$A$8:$L$705,MATCH('SAIB Nacional'!$L42,'Consolidado Resultados'!$L$8:$L$705,0),9))</f>
        <v/>
      </c>
      <c r="J42" s="19" t="str">
        <f>IF(INDEX('Consolidado Resultados'!$A$8:$L$705,MATCH('SAIB Nacional'!$L42,'Consolidado Resultados'!$L$8:$L$705,0),3)=0,"",INDEX('Consolidado Resultados'!$A$8:$L$705,MATCH('SAIB Nacional'!$L42,'Consolidado Resultados'!$L$8:$L$705,0),10))</f>
        <v/>
      </c>
      <c r="K42" s="52" t="str">
        <f>+IFERROR(INDEX('Ofertas insignia'!$B$17:$M$52,MATCH('SAIB Nacional'!$B42,'Ofertas insignia'!$B$17:$B$52,0),MATCH('SAIB Nacional'!$K$14,'Ofertas insignia'!$B$16:$M$16,0)),"")</f>
        <v/>
      </c>
      <c r="L42" s="38" t="str">
        <f t="shared" si="0"/>
        <v>SAIB Nacional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Nacional'!$L43,'Consolidado Resultados'!$L$8:$L$705,0),3)=0,"",INDEX('Consolidado Resultados'!$A$8:$L$705,MATCH('SAIB Nacional'!$L43,'Consolidado Resultados'!$L$8:$L$705,0),3))</f>
        <v/>
      </c>
      <c r="D43" s="4" t="str">
        <f>IF(INDEX('Consolidado Resultados'!$A$8:$L$705,MATCH('SAIB Nacional'!$L43,'Consolidado Resultados'!$L$8:$L$705,0),3)=0,"",INDEX('Consolidado Resultados'!$A$8:$L$705,MATCH('SAIB Nacional'!$L43,'Consolidado Resultados'!$L$8:$L$705,0),4))</f>
        <v/>
      </c>
      <c r="E43" s="4" t="str">
        <f>IF(INDEX('Consolidado Resultados'!$A$8:$L$705,MATCH('SAIB Nacional'!$L43,'Consolidado Resultados'!$L$8:$L$705,0),3)=0,"",INDEX('Consolidado Resultados'!$A$8:$L$705,MATCH('SAIB Nacional'!$L43,'Consolidado Resultados'!$L$8:$L$705,0),5))</f>
        <v/>
      </c>
      <c r="F43" s="4" t="str">
        <f>IF(INDEX('Consolidado Resultados'!$A$8:$L$705,MATCH('SAIB Nacional'!$L43,'Consolidado Resultados'!$L$8:$L$705,0),3)=0,"",INDEX('Consolidado Resultados'!$A$8:$L$705,MATCH('SAIB Nacional'!$L43,'Consolidado Resultados'!$L$8:$L$705,0),6))</f>
        <v/>
      </c>
      <c r="G43" s="4" t="str">
        <f>IF(INDEX('Consolidado Resultados'!$A$8:$L$705,MATCH('SAIB Nacional'!$L43,'Consolidado Resultados'!$L$8:$L$705,0),3)=0,"",INDEX('Consolidado Resultados'!$A$8:$L$705,MATCH('SAIB Nacional'!$L43,'Consolidado Resultados'!$L$8:$L$705,0),7))</f>
        <v/>
      </c>
      <c r="H43" s="4" t="str">
        <f>IF(INDEX('Consolidado Resultados'!$A$8:$L$705,MATCH('SAIB Nacional'!$L43,'Consolidado Resultados'!$L$8:$L$705,0),3)=0,"",INDEX('Consolidado Resultados'!$A$8:$L$705,MATCH('SAIB Nacional'!$L43,'Consolidado Resultados'!$L$8:$L$705,0),8))</f>
        <v/>
      </c>
      <c r="I43" s="19" t="str">
        <f>IF(INDEX('Consolidado Resultados'!$A$8:$L$705,MATCH('SAIB Nacional'!$L43,'Consolidado Resultados'!$L$8:$L$705,0),3)=0,"",INDEX('Consolidado Resultados'!$A$8:$L$705,MATCH('SAIB Nacional'!$L43,'Consolidado Resultados'!$L$8:$L$705,0),9))</f>
        <v/>
      </c>
      <c r="J43" s="19" t="str">
        <f>IF(INDEX('Consolidado Resultados'!$A$8:$L$705,MATCH('SAIB Nacional'!$L43,'Consolidado Resultados'!$L$8:$L$705,0),3)=0,"",INDEX('Consolidado Resultados'!$A$8:$L$705,MATCH('SAIB Nacional'!$L43,'Consolidado Resultados'!$L$8:$L$705,0),10))</f>
        <v/>
      </c>
      <c r="K43" s="52" t="str">
        <f>+IFERROR(INDEX('Ofertas insignia'!$B$17:$M$52,MATCH('SAIB Nacional'!$B43,'Ofertas insignia'!$B$17:$B$52,0),MATCH('SAIB Nacional'!$K$14,'Ofertas insignia'!$B$16:$M$16,0)),"")</f>
        <v/>
      </c>
      <c r="L43" s="38" t="str">
        <f t="shared" si="0"/>
        <v>SAIB Nacional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Nacional'!$L44,'Consolidado Resultados'!$L$8:$L$705,0),3)=0,"",INDEX('Consolidado Resultados'!$A$8:$L$705,MATCH('SAIB Nacional'!$L44,'Consolidado Resultados'!$L$8:$L$705,0),3))</f>
        <v/>
      </c>
      <c r="D44" s="4" t="str">
        <f>IF(INDEX('Consolidado Resultados'!$A$8:$L$705,MATCH('SAIB Nacional'!$L44,'Consolidado Resultados'!$L$8:$L$705,0),3)=0,"",INDEX('Consolidado Resultados'!$A$8:$L$705,MATCH('SAIB Nacional'!$L44,'Consolidado Resultados'!$L$8:$L$705,0),4))</f>
        <v/>
      </c>
      <c r="E44" s="4" t="str">
        <f>IF(INDEX('Consolidado Resultados'!$A$8:$L$705,MATCH('SAIB Nacional'!$L44,'Consolidado Resultados'!$L$8:$L$705,0),3)=0,"",INDEX('Consolidado Resultados'!$A$8:$L$705,MATCH('SAIB Nacional'!$L44,'Consolidado Resultados'!$L$8:$L$705,0),5))</f>
        <v/>
      </c>
      <c r="F44" s="4" t="str">
        <f>IF(INDEX('Consolidado Resultados'!$A$8:$L$705,MATCH('SAIB Nacional'!$L44,'Consolidado Resultados'!$L$8:$L$705,0),3)=0,"",INDEX('Consolidado Resultados'!$A$8:$L$705,MATCH('SAIB Nacional'!$L44,'Consolidado Resultados'!$L$8:$L$705,0),6))</f>
        <v/>
      </c>
      <c r="G44" s="4" t="str">
        <f>IF(INDEX('Consolidado Resultados'!$A$8:$L$705,MATCH('SAIB Nacional'!$L44,'Consolidado Resultados'!$L$8:$L$705,0),3)=0,"",INDEX('Consolidado Resultados'!$A$8:$L$705,MATCH('SAIB Nacional'!$L44,'Consolidado Resultados'!$L$8:$L$705,0),7))</f>
        <v/>
      </c>
      <c r="H44" s="4" t="str">
        <f>IF(INDEX('Consolidado Resultados'!$A$8:$L$705,MATCH('SAIB Nacional'!$L44,'Consolidado Resultados'!$L$8:$L$705,0),3)=0,"",INDEX('Consolidado Resultados'!$A$8:$L$705,MATCH('SAIB Nacional'!$L44,'Consolidado Resultados'!$L$8:$L$705,0),8))</f>
        <v/>
      </c>
      <c r="I44" s="19" t="str">
        <f>IF(INDEX('Consolidado Resultados'!$A$8:$L$705,MATCH('SAIB Nacional'!$L44,'Consolidado Resultados'!$L$8:$L$705,0),3)=0,"",INDEX('Consolidado Resultados'!$A$8:$L$705,MATCH('SAIB Nacional'!$L44,'Consolidado Resultados'!$L$8:$L$705,0),9))</f>
        <v/>
      </c>
      <c r="J44" s="19" t="str">
        <f>IF(INDEX('Consolidado Resultados'!$A$8:$L$705,MATCH('SAIB Nacional'!$L44,'Consolidado Resultados'!$L$8:$L$705,0),3)=0,"",INDEX('Consolidado Resultados'!$A$8:$L$705,MATCH('SAIB Nacional'!$L44,'Consolidado Resultados'!$L$8:$L$705,0),10))</f>
        <v/>
      </c>
      <c r="K44" s="52" t="str">
        <f>+IFERROR(INDEX('Ofertas insignia'!$B$17:$M$52,MATCH('SAIB Nacional'!$B44,'Ofertas insignia'!$B$17:$B$52,0),MATCH('SAIB Nacional'!$K$14,'Ofertas insignia'!$B$16:$M$16,0)),"")</f>
        <v/>
      </c>
      <c r="L44" s="38" t="str">
        <f t="shared" si="0"/>
        <v>SAIB Nacional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Nacional'!$L45,'Consolidado Resultados'!$L$8:$L$705,0),3)=0,"",INDEX('Consolidado Resultados'!$A$8:$L$705,MATCH('SAIB Nacional'!$L45,'Consolidado Resultados'!$L$8:$L$705,0),3))</f>
        <v/>
      </c>
      <c r="D45" s="4" t="str">
        <f>IF(INDEX('Consolidado Resultados'!$A$8:$L$705,MATCH('SAIB Nacional'!$L45,'Consolidado Resultados'!$L$8:$L$705,0),3)=0,"",INDEX('Consolidado Resultados'!$A$8:$L$705,MATCH('SAIB Nacional'!$L45,'Consolidado Resultados'!$L$8:$L$705,0),4))</f>
        <v/>
      </c>
      <c r="E45" s="4" t="str">
        <f>IF(INDEX('Consolidado Resultados'!$A$8:$L$705,MATCH('SAIB Nacional'!$L45,'Consolidado Resultados'!$L$8:$L$705,0),3)=0,"",INDEX('Consolidado Resultados'!$A$8:$L$705,MATCH('SAIB Nacional'!$L45,'Consolidado Resultados'!$L$8:$L$705,0),5))</f>
        <v/>
      </c>
      <c r="F45" s="4" t="str">
        <f>IF(INDEX('Consolidado Resultados'!$A$8:$L$705,MATCH('SAIB Nacional'!$L45,'Consolidado Resultados'!$L$8:$L$705,0),3)=0,"",INDEX('Consolidado Resultados'!$A$8:$L$705,MATCH('SAIB Nacional'!$L45,'Consolidado Resultados'!$L$8:$L$705,0),6))</f>
        <v/>
      </c>
      <c r="G45" s="4" t="str">
        <f>IF(INDEX('Consolidado Resultados'!$A$8:$L$705,MATCH('SAIB Nacional'!$L45,'Consolidado Resultados'!$L$8:$L$705,0),3)=0,"",INDEX('Consolidado Resultados'!$A$8:$L$705,MATCH('SAIB Nacional'!$L45,'Consolidado Resultados'!$L$8:$L$705,0),7))</f>
        <v/>
      </c>
      <c r="H45" s="4" t="str">
        <f>IF(INDEX('Consolidado Resultados'!$A$8:$L$705,MATCH('SAIB Nacional'!$L45,'Consolidado Resultados'!$L$8:$L$705,0),3)=0,"",INDEX('Consolidado Resultados'!$A$8:$L$705,MATCH('SAIB Nacional'!$L45,'Consolidado Resultados'!$L$8:$L$705,0),8))</f>
        <v/>
      </c>
      <c r="I45" s="19" t="str">
        <f>IF(INDEX('Consolidado Resultados'!$A$8:$L$705,MATCH('SAIB Nacional'!$L45,'Consolidado Resultados'!$L$8:$L$705,0),3)=0,"",INDEX('Consolidado Resultados'!$A$8:$L$705,MATCH('SAIB Nacional'!$L45,'Consolidado Resultados'!$L$8:$L$705,0),9))</f>
        <v/>
      </c>
      <c r="J45" s="19" t="str">
        <f>IF(INDEX('Consolidado Resultados'!$A$8:$L$705,MATCH('SAIB Nacional'!$L45,'Consolidado Resultados'!$L$8:$L$705,0),3)=0,"",INDEX('Consolidado Resultados'!$A$8:$L$705,MATCH('SAIB Nacional'!$L45,'Consolidado Resultados'!$L$8:$L$705,0),10))</f>
        <v/>
      </c>
      <c r="K45" s="52" t="str">
        <f>+IFERROR(INDEX('Ofertas insignia'!$B$17:$M$52,MATCH('SAIB Nacional'!$B45,'Ofertas insignia'!$B$17:$B$52,0),MATCH('SAIB Nacional'!$K$14,'Ofertas insignia'!$B$16:$M$16,0)),"")</f>
        <v/>
      </c>
      <c r="L45" s="38" t="str">
        <f t="shared" si="0"/>
        <v>SAIB Nacional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Nacional'!$L46,'Consolidado Resultados'!$L$8:$L$705,0),3)=0,"",INDEX('Consolidado Resultados'!$A$8:$L$705,MATCH('SAIB Nacional'!$L46,'Consolidado Resultados'!$L$8:$L$705,0),3))</f>
        <v/>
      </c>
      <c r="D46" s="4" t="str">
        <f>IF(INDEX('Consolidado Resultados'!$A$8:$L$705,MATCH('SAIB Nacional'!$L46,'Consolidado Resultados'!$L$8:$L$705,0),3)=0,"",INDEX('Consolidado Resultados'!$A$8:$L$705,MATCH('SAIB Nacional'!$L46,'Consolidado Resultados'!$L$8:$L$705,0),4))</f>
        <v/>
      </c>
      <c r="E46" s="4" t="str">
        <f>IF(INDEX('Consolidado Resultados'!$A$8:$L$705,MATCH('SAIB Nacional'!$L46,'Consolidado Resultados'!$L$8:$L$705,0),3)=0,"",INDEX('Consolidado Resultados'!$A$8:$L$705,MATCH('SAIB Nacional'!$L46,'Consolidado Resultados'!$L$8:$L$705,0),5))</f>
        <v/>
      </c>
      <c r="F46" s="4" t="str">
        <f>IF(INDEX('Consolidado Resultados'!$A$8:$L$705,MATCH('SAIB Nacional'!$L46,'Consolidado Resultados'!$L$8:$L$705,0),3)=0,"",INDEX('Consolidado Resultados'!$A$8:$L$705,MATCH('SAIB Nacional'!$L46,'Consolidado Resultados'!$L$8:$L$705,0),6))</f>
        <v/>
      </c>
      <c r="G46" s="4" t="str">
        <f>IF(INDEX('Consolidado Resultados'!$A$8:$L$705,MATCH('SAIB Nacional'!$L46,'Consolidado Resultados'!$L$8:$L$705,0),3)=0,"",INDEX('Consolidado Resultados'!$A$8:$L$705,MATCH('SAIB Nacional'!$L46,'Consolidado Resultados'!$L$8:$L$705,0),7))</f>
        <v/>
      </c>
      <c r="H46" s="4" t="str">
        <f>IF(INDEX('Consolidado Resultados'!$A$8:$L$705,MATCH('SAIB Nacional'!$L46,'Consolidado Resultados'!$L$8:$L$705,0),3)=0,"",INDEX('Consolidado Resultados'!$A$8:$L$705,MATCH('SAIB Nacional'!$L46,'Consolidado Resultados'!$L$8:$L$705,0),8))</f>
        <v/>
      </c>
      <c r="I46" s="19" t="str">
        <f>IF(INDEX('Consolidado Resultados'!$A$8:$L$705,MATCH('SAIB Nacional'!$L46,'Consolidado Resultados'!$L$8:$L$705,0),3)=0,"",INDEX('Consolidado Resultados'!$A$8:$L$705,MATCH('SAIB Nacional'!$L46,'Consolidado Resultados'!$L$8:$L$705,0),9))</f>
        <v/>
      </c>
      <c r="J46" s="19" t="str">
        <f>IF(INDEX('Consolidado Resultados'!$A$8:$L$705,MATCH('SAIB Nacional'!$L46,'Consolidado Resultados'!$L$8:$L$705,0),3)=0,"",INDEX('Consolidado Resultados'!$A$8:$L$705,MATCH('SAIB Nacional'!$L46,'Consolidado Resultados'!$L$8:$L$705,0),10))</f>
        <v/>
      </c>
      <c r="K46" s="52" t="str">
        <f>+IFERROR(INDEX('Ofertas insignia'!$B$17:$M$52,MATCH('SAIB Nacional'!$B46,'Ofertas insignia'!$B$17:$B$52,0),MATCH('SAIB Nacional'!$K$14,'Ofertas insignia'!$B$16:$M$16,0)),"")</f>
        <v/>
      </c>
      <c r="L46" s="38" t="str">
        <f t="shared" si="0"/>
        <v>SAIB Nacional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Nacional'!$L47,'Consolidado Resultados'!$L$8:$L$705,0),3)=0,"",INDEX('Consolidado Resultados'!$A$8:$L$705,MATCH('SAIB Nacional'!$L47,'Consolidado Resultados'!$L$8:$L$705,0),3))</f>
        <v/>
      </c>
      <c r="D47" s="4" t="str">
        <f>IF(INDEX('Consolidado Resultados'!$A$8:$L$705,MATCH('SAIB Nacional'!$L47,'Consolidado Resultados'!$L$8:$L$705,0),3)=0,"",INDEX('Consolidado Resultados'!$A$8:$L$705,MATCH('SAIB Nacional'!$L47,'Consolidado Resultados'!$L$8:$L$705,0),4))</f>
        <v/>
      </c>
      <c r="E47" s="4" t="str">
        <f>IF(INDEX('Consolidado Resultados'!$A$8:$L$705,MATCH('SAIB Nacional'!$L47,'Consolidado Resultados'!$L$8:$L$705,0),3)=0,"",INDEX('Consolidado Resultados'!$A$8:$L$705,MATCH('SAIB Nacional'!$L47,'Consolidado Resultados'!$L$8:$L$705,0),5))</f>
        <v/>
      </c>
      <c r="F47" s="4" t="str">
        <f>IF(INDEX('Consolidado Resultados'!$A$8:$L$705,MATCH('SAIB Nacional'!$L47,'Consolidado Resultados'!$L$8:$L$705,0),3)=0,"",INDEX('Consolidado Resultados'!$A$8:$L$705,MATCH('SAIB Nacional'!$L47,'Consolidado Resultados'!$L$8:$L$705,0),6))</f>
        <v/>
      </c>
      <c r="G47" s="4" t="str">
        <f>IF(INDEX('Consolidado Resultados'!$A$8:$L$705,MATCH('SAIB Nacional'!$L47,'Consolidado Resultados'!$L$8:$L$705,0),3)=0,"",INDEX('Consolidado Resultados'!$A$8:$L$705,MATCH('SAIB Nacional'!$L47,'Consolidado Resultados'!$L$8:$L$705,0),7))</f>
        <v/>
      </c>
      <c r="H47" s="4" t="str">
        <f>IF(INDEX('Consolidado Resultados'!$A$8:$L$705,MATCH('SAIB Nacional'!$L47,'Consolidado Resultados'!$L$8:$L$705,0),3)=0,"",INDEX('Consolidado Resultados'!$A$8:$L$705,MATCH('SAIB Nacional'!$L47,'Consolidado Resultados'!$L$8:$L$705,0),8))</f>
        <v/>
      </c>
      <c r="I47" s="19" t="str">
        <f>IF(INDEX('Consolidado Resultados'!$A$8:$L$705,MATCH('SAIB Nacional'!$L47,'Consolidado Resultados'!$L$8:$L$705,0),3)=0,"",INDEX('Consolidado Resultados'!$A$8:$L$705,MATCH('SAIB Nacional'!$L47,'Consolidado Resultados'!$L$8:$L$705,0),9))</f>
        <v/>
      </c>
      <c r="J47" s="19" t="str">
        <f>IF(INDEX('Consolidado Resultados'!$A$8:$L$705,MATCH('SAIB Nacional'!$L47,'Consolidado Resultados'!$L$8:$L$705,0),3)=0,"",INDEX('Consolidado Resultados'!$A$8:$L$705,MATCH('SAIB Nacional'!$L47,'Consolidado Resultados'!$L$8:$L$705,0),10))</f>
        <v/>
      </c>
      <c r="K47" s="52" t="str">
        <f>+IFERROR(INDEX('Ofertas insignia'!$B$17:$M$52,MATCH('SAIB Nacional'!$B47,'Ofertas insignia'!$B$17:$B$52,0),MATCH('SAIB Nacional'!$K$14,'Ofertas insignia'!$B$16:$M$16,0)),"")</f>
        <v/>
      </c>
      <c r="L47" s="38" t="str">
        <f t="shared" si="0"/>
        <v>SAIB Nacional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Resultados'!$A$8:$L$705,MATCH('SAIB Nacional'!$L48,'Consolidado Resultados'!$L$8:$L$705,0),3)=0,"",INDEX('Consolidado Resultados'!$A$8:$L$705,MATCH('SAIB Nacional'!$L48,'Consolidado Resultados'!$L$8:$L$705,0),3))</f>
        <v/>
      </c>
      <c r="D48" s="4" t="str">
        <f>IF(INDEX('Consolidado Resultados'!$A$8:$L$705,MATCH('SAIB Nacional'!$L48,'Consolidado Resultados'!$L$8:$L$705,0),3)=0,"",INDEX('Consolidado Resultados'!$A$8:$L$705,MATCH('SAIB Nacional'!$L48,'Consolidado Resultados'!$L$8:$L$705,0),4))</f>
        <v/>
      </c>
      <c r="E48" s="4" t="str">
        <f>IF(INDEX('Consolidado Resultados'!$A$8:$L$705,MATCH('SAIB Nacional'!$L48,'Consolidado Resultados'!$L$8:$L$705,0),3)=0,"",INDEX('Consolidado Resultados'!$A$8:$L$705,MATCH('SAIB Nacional'!$L48,'Consolidado Resultados'!$L$8:$L$705,0),5))</f>
        <v/>
      </c>
      <c r="F48" s="4" t="str">
        <f>IF(INDEX('Consolidado Resultados'!$A$8:$L$705,MATCH('SAIB Nacional'!$L48,'Consolidado Resultados'!$L$8:$L$705,0),3)=0,"",INDEX('Consolidado Resultados'!$A$8:$L$705,MATCH('SAIB Nacional'!$L48,'Consolidado Resultados'!$L$8:$L$705,0),6))</f>
        <v/>
      </c>
      <c r="G48" s="4" t="str">
        <f>IF(INDEX('Consolidado Resultados'!$A$8:$L$705,MATCH('SAIB Nacional'!$L48,'Consolidado Resultados'!$L$8:$L$705,0),3)=0,"",INDEX('Consolidado Resultados'!$A$8:$L$705,MATCH('SAIB Nacional'!$L48,'Consolidado Resultados'!$L$8:$L$705,0),7))</f>
        <v/>
      </c>
      <c r="H48" s="4" t="str">
        <f>IF(INDEX('Consolidado Resultados'!$A$8:$L$705,MATCH('SAIB Nacional'!$L48,'Consolidado Resultados'!$L$8:$L$705,0),3)=0,"",INDEX('Consolidado Resultados'!$A$8:$L$705,MATCH('SAIB Nacional'!$L48,'Consolidado Resultados'!$L$8:$L$705,0),8))</f>
        <v/>
      </c>
      <c r="I48" s="19" t="str">
        <f>IF(INDEX('Consolidado Resultados'!$A$8:$L$705,MATCH('SAIB Nacional'!$L48,'Consolidado Resultados'!$L$8:$L$705,0),3)=0,"",INDEX('Consolidado Resultados'!$A$8:$L$705,MATCH('SAIB Nacional'!$L48,'Consolidado Resultados'!$L$8:$L$705,0),9))</f>
        <v/>
      </c>
      <c r="J48" s="19" t="str">
        <f>IF(INDEX('Consolidado Resultados'!$A$8:$L$705,MATCH('SAIB Nacional'!$L48,'Consolidado Resultados'!$L$8:$L$705,0),3)=0,"",INDEX('Consolidado Resultados'!$A$8:$L$705,MATCH('SAIB Nacional'!$L48,'Consolidado Resultados'!$L$8:$L$705,0),10))</f>
        <v/>
      </c>
      <c r="K48" s="52" t="str">
        <f>+IFERROR(INDEX('Ofertas insignia'!$B$17:$M$52,MATCH('SAIB Nacional'!$B48,'Ofertas insignia'!$B$17:$B$52,0),MATCH('SAIB Nacional'!$K$14,'Ofertas insignia'!$B$16:$M$16,0)),"")</f>
        <v/>
      </c>
      <c r="L48" s="38" t="str">
        <f t="shared" si="0"/>
        <v>SAIB Nacional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Nacional'!$L49,'Consolidado Resultados'!$L$8:$L$705,0),3)=0,"",INDEX('Consolidado Resultados'!$A$8:$L$705,MATCH('SAIB Nacional'!$L49,'Consolidado Resultados'!$L$8:$L$705,0),3))</f>
        <v/>
      </c>
      <c r="D49" s="4" t="str">
        <f>IF(INDEX('Consolidado Resultados'!$A$8:$L$705,MATCH('SAIB Nacional'!$L49,'Consolidado Resultados'!$L$8:$L$705,0),3)=0,"",INDEX('Consolidado Resultados'!$A$8:$L$705,MATCH('SAIB Nacional'!$L49,'Consolidado Resultados'!$L$8:$L$705,0),4))</f>
        <v/>
      </c>
      <c r="E49" s="4" t="str">
        <f>IF(INDEX('Consolidado Resultados'!$A$8:$L$705,MATCH('SAIB Nacional'!$L49,'Consolidado Resultados'!$L$8:$L$705,0),3)=0,"",INDEX('Consolidado Resultados'!$A$8:$L$705,MATCH('SAIB Nacional'!$L49,'Consolidado Resultados'!$L$8:$L$705,0),5))</f>
        <v/>
      </c>
      <c r="F49" s="4" t="str">
        <f>IF(INDEX('Consolidado Resultados'!$A$8:$L$705,MATCH('SAIB Nacional'!$L49,'Consolidado Resultados'!$L$8:$L$705,0),3)=0,"",INDEX('Consolidado Resultados'!$A$8:$L$705,MATCH('SAIB Nacional'!$L49,'Consolidado Resultados'!$L$8:$L$705,0),6))</f>
        <v/>
      </c>
      <c r="G49" s="4" t="str">
        <f>IF(INDEX('Consolidado Resultados'!$A$8:$L$705,MATCH('SAIB Nacional'!$L49,'Consolidado Resultados'!$L$8:$L$705,0),3)=0,"",INDEX('Consolidado Resultados'!$A$8:$L$705,MATCH('SAIB Nacional'!$L49,'Consolidado Resultados'!$L$8:$L$705,0),7))</f>
        <v/>
      </c>
      <c r="H49" s="4" t="str">
        <f>IF(INDEX('Consolidado Resultados'!$A$8:$L$705,MATCH('SAIB Nacional'!$L49,'Consolidado Resultados'!$L$8:$L$705,0),3)=0,"",INDEX('Consolidado Resultados'!$A$8:$L$705,MATCH('SAIB Nacional'!$L49,'Consolidado Resultados'!$L$8:$L$705,0),8))</f>
        <v/>
      </c>
      <c r="I49" s="19" t="str">
        <f>IF(INDEX('Consolidado Resultados'!$A$8:$L$705,MATCH('SAIB Nacional'!$L49,'Consolidado Resultados'!$L$8:$L$705,0),3)=0,"",INDEX('Consolidado Resultados'!$A$8:$L$705,MATCH('SAIB Nacional'!$L49,'Consolidado Resultados'!$L$8:$L$705,0),9))</f>
        <v/>
      </c>
      <c r="J49" s="19" t="str">
        <f>IF(INDEX('Consolidado Resultados'!$A$8:$L$705,MATCH('SAIB Nacional'!$L49,'Consolidado Resultados'!$L$8:$L$705,0),3)=0,"",INDEX('Consolidado Resultados'!$A$8:$L$705,MATCH('SAIB Nacional'!$L49,'Consolidado Resultados'!$L$8:$L$705,0),10))</f>
        <v/>
      </c>
      <c r="K49" s="52" t="str">
        <f>+IFERROR(INDEX('Ofertas insignia'!$B$17:$M$52,MATCH('SAIB Nacional'!$B49,'Ofertas insignia'!$B$17:$B$52,0),MATCH('SAIB Nacional'!$K$14,'Ofertas insignia'!$B$16:$M$16,0)),"")</f>
        <v/>
      </c>
      <c r="L49" s="38" t="str">
        <f t="shared" si="0"/>
        <v>SAIB Nacional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Nacional'!$L50,'Consolidado Resultados'!$L$8:$L$705,0),3)=0,"",INDEX('Consolidado Resultados'!$A$8:$L$705,MATCH('SAIB Nacional'!$L50,'Consolidado Resultados'!$L$8:$L$705,0),3))</f>
        <v/>
      </c>
      <c r="D50" s="4" t="str">
        <f>IF(INDEX('Consolidado Resultados'!$A$8:$L$705,MATCH('SAIB Nacional'!$L50,'Consolidado Resultados'!$L$8:$L$705,0),3)=0,"",INDEX('Consolidado Resultados'!$A$8:$L$705,MATCH('SAIB Nacional'!$L50,'Consolidado Resultados'!$L$8:$L$705,0),4))</f>
        <v/>
      </c>
      <c r="E50" s="4" t="str">
        <f>IF(INDEX('Consolidado Resultados'!$A$8:$L$705,MATCH('SAIB Nacional'!$L50,'Consolidado Resultados'!$L$8:$L$705,0),3)=0,"",INDEX('Consolidado Resultados'!$A$8:$L$705,MATCH('SAIB Nacional'!$L50,'Consolidado Resultados'!$L$8:$L$705,0),5))</f>
        <v/>
      </c>
      <c r="F50" s="4" t="str">
        <f>IF(INDEX('Consolidado Resultados'!$A$8:$L$705,MATCH('SAIB Nacional'!$L50,'Consolidado Resultados'!$L$8:$L$705,0),3)=0,"",INDEX('Consolidado Resultados'!$A$8:$L$705,MATCH('SAIB Nacional'!$L50,'Consolidado Resultados'!$L$8:$L$705,0),6))</f>
        <v/>
      </c>
      <c r="G50" s="4" t="str">
        <f>IF(INDEX('Consolidado Resultados'!$A$8:$L$705,MATCH('SAIB Nacional'!$L50,'Consolidado Resultados'!$L$8:$L$705,0),3)=0,"",INDEX('Consolidado Resultados'!$A$8:$L$705,MATCH('SAIB Nacional'!$L50,'Consolidado Resultados'!$L$8:$L$705,0),7))</f>
        <v/>
      </c>
      <c r="H50" s="4" t="str">
        <f>IF(INDEX('Consolidado Resultados'!$A$8:$L$705,MATCH('SAIB Nacional'!$L50,'Consolidado Resultados'!$L$8:$L$705,0),3)=0,"",INDEX('Consolidado Resultados'!$A$8:$L$705,MATCH('SAIB Nacional'!$L50,'Consolidado Resultados'!$L$8:$L$705,0),8))</f>
        <v/>
      </c>
      <c r="I50" s="19" t="str">
        <f>IF(INDEX('Consolidado Resultados'!$A$8:$L$705,MATCH('SAIB Nacional'!$L50,'Consolidado Resultados'!$L$8:$L$705,0),3)=0,"",INDEX('Consolidado Resultados'!$A$8:$L$705,MATCH('SAIB Nacional'!$L50,'Consolidado Resultados'!$L$8:$L$705,0),9))</f>
        <v/>
      </c>
      <c r="J50" s="19" t="str">
        <f>IF(INDEX('Consolidado Resultados'!$A$8:$L$705,MATCH('SAIB Nacional'!$L50,'Consolidado Resultados'!$L$8:$L$705,0),3)=0,"",INDEX('Consolidado Resultados'!$A$8:$L$705,MATCH('SAIB Nacional'!$L50,'Consolidado Resultados'!$L$8:$L$705,0),10))</f>
        <v/>
      </c>
      <c r="K50" s="52" t="str">
        <f>+IFERROR(INDEX('Ofertas insignia'!$B$17:$M$52,MATCH('SAIB Nacional'!$B50,'Ofertas insignia'!$B$17:$B$52,0),MATCH('SAIB Nacional'!$K$14,'Ofertas insignia'!$B$16:$M$16,0)),"")</f>
        <v/>
      </c>
      <c r="L50" s="38" t="str">
        <f t="shared" si="0"/>
        <v>SAIB Nacional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Nacional'!$L51,'Consolidado Resultados'!$L$8:$L$705,0),3)=0,"",INDEX('Consolidado Resultados'!$A$8:$L$705,MATCH('SAIB Nacional'!$L51,'Consolidado Resultados'!$L$8:$L$705,0),3))</f>
        <v/>
      </c>
      <c r="D51" s="4" t="str">
        <f>IF(INDEX('Consolidado Resultados'!$A$8:$L$705,MATCH('SAIB Nacional'!$L51,'Consolidado Resultados'!$L$8:$L$705,0),3)=0,"",INDEX('Consolidado Resultados'!$A$8:$L$705,MATCH('SAIB Nacional'!$L51,'Consolidado Resultados'!$L$8:$L$705,0),4))</f>
        <v/>
      </c>
      <c r="E51" s="4" t="str">
        <f>IF(INDEX('Consolidado Resultados'!$A$8:$L$705,MATCH('SAIB Nacional'!$L51,'Consolidado Resultados'!$L$8:$L$705,0),3)=0,"",INDEX('Consolidado Resultados'!$A$8:$L$705,MATCH('SAIB Nacional'!$L51,'Consolidado Resultados'!$L$8:$L$705,0),5))</f>
        <v/>
      </c>
      <c r="F51" s="4" t="str">
        <f>IF(INDEX('Consolidado Resultados'!$A$8:$L$705,MATCH('SAIB Nacional'!$L51,'Consolidado Resultados'!$L$8:$L$705,0),3)=0,"",INDEX('Consolidado Resultados'!$A$8:$L$705,MATCH('SAIB Nacional'!$L51,'Consolidado Resultados'!$L$8:$L$705,0),6))</f>
        <v/>
      </c>
      <c r="G51" s="4" t="str">
        <f>IF(INDEX('Consolidado Resultados'!$A$8:$L$705,MATCH('SAIB Nacional'!$L51,'Consolidado Resultados'!$L$8:$L$705,0),3)=0,"",INDEX('Consolidado Resultados'!$A$8:$L$705,MATCH('SAIB Nacional'!$L51,'Consolidado Resultados'!$L$8:$L$705,0),7))</f>
        <v/>
      </c>
      <c r="H51" s="4" t="str">
        <f>IF(INDEX('Consolidado Resultados'!$A$8:$L$705,MATCH('SAIB Nacional'!$L51,'Consolidado Resultados'!$L$8:$L$705,0),3)=0,"",INDEX('Consolidado Resultados'!$A$8:$L$705,MATCH('SAIB Nacional'!$L51,'Consolidado Resultados'!$L$8:$L$705,0),8))</f>
        <v/>
      </c>
      <c r="I51" s="19" t="str">
        <f>IF(INDEX('Consolidado Resultados'!$A$8:$L$705,MATCH('SAIB Nacional'!$L51,'Consolidado Resultados'!$L$8:$L$705,0),3)=0,"",INDEX('Consolidado Resultados'!$A$8:$L$705,MATCH('SAIB Nacional'!$L51,'Consolidado Resultados'!$L$8:$L$705,0),9))</f>
        <v/>
      </c>
      <c r="J51" s="19" t="str">
        <f>IF(INDEX('Consolidado Resultados'!$A$8:$L$705,MATCH('SAIB Nacional'!$L51,'Consolidado Resultados'!$L$8:$L$705,0),3)=0,"",INDEX('Consolidado Resultados'!$A$8:$L$705,MATCH('SAIB Nacional'!$L51,'Consolidado Resultados'!$L$8:$L$705,0),10))</f>
        <v/>
      </c>
      <c r="K51" s="52" t="str">
        <f>+IFERROR(INDEX('Ofertas insignia'!$B$17:$M$52,MATCH('SAIB Nacional'!$B51,'Ofertas insignia'!$B$17:$B$52,0),MATCH('SAIB Nacional'!$K$14,'Ofertas insignia'!$B$16:$M$16,0)),"")</f>
        <v/>
      </c>
      <c r="L51" s="38" t="str">
        <f t="shared" si="0"/>
        <v>SAIB Nacional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Nacional'!$L52,'Consolidado Resultados'!$L$8:$L$705,0),3)=0,"",INDEX('Consolidado Resultados'!$A$8:$L$705,MATCH('SAIB Nacional'!$L52,'Consolidado Resultados'!$L$8:$L$705,0),3))</f>
        <v/>
      </c>
      <c r="D52" s="4" t="str">
        <f>IF(INDEX('Consolidado Resultados'!$A$8:$L$705,MATCH('SAIB Nacional'!$L52,'Consolidado Resultados'!$L$8:$L$705,0),3)=0,"",INDEX('Consolidado Resultados'!$A$8:$L$705,MATCH('SAIB Nacional'!$L52,'Consolidado Resultados'!$L$8:$L$705,0),4))</f>
        <v/>
      </c>
      <c r="E52" s="4" t="str">
        <f>IF(INDEX('Consolidado Resultados'!$A$8:$L$705,MATCH('SAIB Nacional'!$L52,'Consolidado Resultados'!$L$8:$L$705,0),3)=0,"",INDEX('Consolidado Resultados'!$A$8:$L$705,MATCH('SAIB Nacional'!$L52,'Consolidado Resultados'!$L$8:$L$705,0),5))</f>
        <v/>
      </c>
      <c r="F52" s="4" t="str">
        <f>IF(INDEX('Consolidado Resultados'!$A$8:$L$705,MATCH('SAIB Nacional'!$L52,'Consolidado Resultados'!$L$8:$L$705,0),3)=0,"",INDEX('Consolidado Resultados'!$A$8:$L$705,MATCH('SAIB Nacional'!$L52,'Consolidado Resultados'!$L$8:$L$705,0),6))</f>
        <v/>
      </c>
      <c r="G52" s="4" t="str">
        <f>IF(INDEX('Consolidado Resultados'!$A$8:$L$705,MATCH('SAIB Nacional'!$L52,'Consolidado Resultados'!$L$8:$L$705,0),3)=0,"",INDEX('Consolidado Resultados'!$A$8:$L$705,MATCH('SAIB Nacional'!$L52,'Consolidado Resultados'!$L$8:$L$705,0),7))</f>
        <v/>
      </c>
      <c r="H52" s="4" t="str">
        <f>IF(INDEX('Consolidado Resultados'!$A$8:$L$705,MATCH('SAIB Nacional'!$L52,'Consolidado Resultados'!$L$8:$L$705,0),3)=0,"",INDEX('Consolidado Resultados'!$A$8:$L$705,MATCH('SAIB Nacional'!$L52,'Consolidado Resultados'!$L$8:$L$705,0),8))</f>
        <v/>
      </c>
      <c r="I52" s="19" t="str">
        <f>IF(INDEX('Consolidado Resultados'!$A$8:$L$705,MATCH('SAIB Nacional'!$L52,'Consolidado Resultados'!$L$8:$L$705,0),3)=0,"",INDEX('Consolidado Resultados'!$A$8:$L$705,MATCH('SAIB Nacional'!$L52,'Consolidado Resultados'!$L$8:$L$705,0),9))</f>
        <v/>
      </c>
      <c r="J52" s="19" t="str">
        <f>IF(INDEX('Consolidado Resultados'!$A$8:$L$705,MATCH('SAIB Nacional'!$L52,'Consolidado Resultados'!$L$8:$L$705,0),3)=0,"",INDEX('Consolidado Resultados'!$A$8:$L$705,MATCH('SAIB Nacional'!$L52,'Consolidado Resultados'!$L$8:$L$705,0),10))</f>
        <v/>
      </c>
      <c r="K52" s="52" t="str">
        <f>+IFERROR(INDEX('Ofertas insignia'!$B$17:$M$52,MATCH('SAIB Nacional'!$B52,'Ofertas insignia'!$B$17:$B$52,0),MATCH('SAIB Nacional'!$K$14,'Ofertas insignia'!$B$16:$M$16,0)),"")</f>
        <v/>
      </c>
      <c r="L52" s="38" t="str">
        <f t="shared" si="0"/>
        <v>SAIB Nacional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Nacional'!$L53,'Consolidado Resultados'!$L$8:$L$705,0),3)=0,"",INDEX('Consolidado Resultados'!$A$8:$L$705,MATCH('SAIB Nacional'!$L53,'Consolidado Resultados'!$L$8:$L$705,0),3))</f>
        <v/>
      </c>
      <c r="D53" s="4" t="str">
        <f>IF(INDEX('Consolidado Resultados'!$A$8:$L$705,MATCH('SAIB Nacional'!$L53,'Consolidado Resultados'!$L$8:$L$705,0),3)=0,"",INDEX('Consolidado Resultados'!$A$8:$L$705,MATCH('SAIB Nacional'!$L53,'Consolidado Resultados'!$L$8:$L$705,0),4))</f>
        <v/>
      </c>
      <c r="E53" s="4" t="str">
        <f>IF(INDEX('Consolidado Resultados'!$A$8:$L$705,MATCH('SAIB Nacional'!$L53,'Consolidado Resultados'!$L$8:$L$705,0),3)=0,"",INDEX('Consolidado Resultados'!$A$8:$L$705,MATCH('SAIB Nacional'!$L53,'Consolidado Resultados'!$L$8:$L$705,0),5))</f>
        <v/>
      </c>
      <c r="F53" s="4" t="str">
        <f>IF(INDEX('Consolidado Resultados'!$A$8:$L$705,MATCH('SAIB Nacional'!$L53,'Consolidado Resultados'!$L$8:$L$705,0),3)=0,"",INDEX('Consolidado Resultados'!$A$8:$L$705,MATCH('SAIB Nacional'!$L53,'Consolidado Resultados'!$L$8:$L$705,0),6))</f>
        <v/>
      </c>
      <c r="G53" s="4" t="str">
        <f>IF(INDEX('Consolidado Resultados'!$A$8:$L$705,MATCH('SAIB Nacional'!$L53,'Consolidado Resultados'!$L$8:$L$705,0),3)=0,"",INDEX('Consolidado Resultados'!$A$8:$L$705,MATCH('SAIB Nacional'!$L53,'Consolidado Resultados'!$L$8:$L$705,0),7))</f>
        <v/>
      </c>
      <c r="H53" s="4" t="str">
        <f>IF(INDEX('Consolidado Resultados'!$A$8:$L$705,MATCH('SAIB Nacional'!$L53,'Consolidado Resultados'!$L$8:$L$705,0),3)=0,"",INDEX('Consolidado Resultados'!$A$8:$L$705,MATCH('SAIB Nacional'!$L53,'Consolidado Resultados'!$L$8:$L$705,0),8))</f>
        <v/>
      </c>
      <c r="I53" s="19" t="str">
        <f>IF(INDEX('Consolidado Resultados'!$A$8:$L$705,MATCH('SAIB Nacional'!$L53,'Consolidado Resultados'!$L$8:$L$705,0),3)=0,"",INDEX('Consolidado Resultados'!$A$8:$L$705,MATCH('SAIB Nacional'!$L53,'Consolidado Resultados'!$L$8:$L$705,0),9))</f>
        <v/>
      </c>
      <c r="J53" s="19" t="str">
        <f>IF(INDEX('Consolidado Resultados'!$A$8:$L$705,MATCH('SAIB Nacional'!$L53,'Consolidado Resultados'!$L$8:$L$705,0),3)=0,"",INDEX('Consolidado Resultados'!$A$8:$L$705,MATCH('SAIB Nacional'!$L53,'Consolidado Resultados'!$L$8:$L$705,0),10))</f>
        <v/>
      </c>
      <c r="K53" s="52" t="str">
        <f>+IFERROR(INDEX('Ofertas insignia'!$B$17:$M$52,MATCH('SAIB Nacional'!$B53,'Ofertas insignia'!$B$17:$B$52,0),MATCH('SAIB Nacional'!$K$14,'Ofertas insignia'!$B$16:$M$16,0)),"")</f>
        <v/>
      </c>
      <c r="L53" s="38" t="str">
        <f t="shared" si="0"/>
        <v>SAIB Nacional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Nacional'!$L54,'Consolidado Resultados'!$L$8:$L$705,0),3)=0,"",INDEX('Consolidado Resultados'!$A$8:$L$705,MATCH('SAIB Nacional'!$L54,'Consolidado Resultados'!$L$8:$L$705,0),3))</f>
        <v/>
      </c>
      <c r="D54" s="4" t="str">
        <f>IF(INDEX('Consolidado Resultados'!$A$8:$L$705,MATCH('SAIB Nacional'!$L54,'Consolidado Resultados'!$L$8:$L$705,0),3)=0,"",INDEX('Consolidado Resultados'!$A$8:$L$705,MATCH('SAIB Nacional'!$L54,'Consolidado Resultados'!$L$8:$L$705,0),4))</f>
        <v/>
      </c>
      <c r="E54" s="4" t="str">
        <f>IF(INDEX('Consolidado Resultados'!$A$8:$L$705,MATCH('SAIB Nacional'!$L54,'Consolidado Resultados'!$L$8:$L$705,0),3)=0,"",INDEX('Consolidado Resultados'!$A$8:$L$705,MATCH('SAIB Nacional'!$L54,'Consolidado Resultados'!$L$8:$L$705,0),5))</f>
        <v/>
      </c>
      <c r="F54" s="4" t="str">
        <f>IF(INDEX('Consolidado Resultados'!$A$8:$L$705,MATCH('SAIB Nacional'!$L54,'Consolidado Resultados'!$L$8:$L$705,0),3)=0,"",INDEX('Consolidado Resultados'!$A$8:$L$705,MATCH('SAIB Nacional'!$L54,'Consolidado Resultados'!$L$8:$L$705,0),6))</f>
        <v/>
      </c>
      <c r="G54" s="4" t="str">
        <f>IF(INDEX('Consolidado Resultados'!$A$8:$L$705,MATCH('SAIB Nacional'!$L54,'Consolidado Resultados'!$L$8:$L$705,0),3)=0,"",INDEX('Consolidado Resultados'!$A$8:$L$705,MATCH('SAIB Nacional'!$L54,'Consolidado Resultados'!$L$8:$L$705,0),7))</f>
        <v/>
      </c>
      <c r="H54" s="4" t="str">
        <f>IF(INDEX('Consolidado Resultados'!$A$8:$L$705,MATCH('SAIB Nacional'!$L54,'Consolidado Resultados'!$L$8:$L$705,0),3)=0,"",INDEX('Consolidado Resultados'!$A$8:$L$705,MATCH('SAIB Nacional'!$L54,'Consolidado Resultados'!$L$8:$L$705,0),8))</f>
        <v/>
      </c>
      <c r="I54" s="19" t="str">
        <f>IF(INDEX('Consolidado Resultados'!$A$8:$L$705,MATCH('SAIB Nacional'!$L54,'Consolidado Resultados'!$L$8:$L$705,0),3)=0,"",INDEX('Consolidado Resultados'!$A$8:$L$705,MATCH('SAIB Nacional'!$L54,'Consolidado Resultados'!$L$8:$L$705,0),9))</f>
        <v/>
      </c>
      <c r="J54" s="19" t="str">
        <f>IF(INDEX('Consolidado Resultados'!$A$8:$L$705,MATCH('SAIB Nacional'!$L54,'Consolidado Resultados'!$L$8:$L$705,0),3)=0,"",INDEX('Consolidado Resultados'!$A$8:$L$705,MATCH('SAIB Nacional'!$L54,'Consolidado Resultados'!$L$8:$L$705,0),10))</f>
        <v/>
      </c>
      <c r="K54" s="52" t="str">
        <f>+IFERROR(INDEX('Ofertas insignia'!$B$17:$M$52,MATCH('SAIB Nacional'!$B54,'Ofertas insignia'!$B$17:$B$52,0),MATCH('SAIB Nacional'!$K$14,'Ofertas insignia'!$B$16:$M$16,0)),"")</f>
        <v/>
      </c>
      <c r="L54" s="38" t="str">
        <f t="shared" si="0"/>
        <v>SAIB Nacional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Nacional'!$L55,'Consolidado Resultados'!$L$8:$L$705,0),3)=0,"",INDEX('Consolidado Resultados'!$A$8:$L$705,MATCH('SAIB Nacional'!$L55,'Consolidado Resultados'!$L$8:$L$705,0),3))</f>
        <v/>
      </c>
      <c r="D55" s="4" t="str">
        <f>IF(INDEX('Consolidado Resultados'!$A$8:$L$705,MATCH('SAIB Nacional'!$L55,'Consolidado Resultados'!$L$8:$L$705,0),3)=0,"",INDEX('Consolidado Resultados'!$A$8:$L$705,MATCH('SAIB Nacional'!$L55,'Consolidado Resultados'!$L$8:$L$705,0),4))</f>
        <v/>
      </c>
      <c r="E55" s="4" t="str">
        <f>IF(INDEX('Consolidado Resultados'!$A$8:$L$705,MATCH('SAIB Nacional'!$L55,'Consolidado Resultados'!$L$8:$L$705,0),3)=0,"",INDEX('Consolidado Resultados'!$A$8:$L$705,MATCH('SAIB Nacional'!$L55,'Consolidado Resultados'!$L$8:$L$705,0),5))</f>
        <v/>
      </c>
      <c r="F55" s="4" t="str">
        <f>IF(INDEX('Consolidado Resultados'!$A$8:$L$705,MATCH('SAIB Nacional'!$L55,'Consolidado Resultados'!$L$8:$L$705,0),3)=0,"",INDEX('Consolidado Resultados'!$A$8:$L$705,MATCH('SAIB Nacional'!$L55,'Consolidado Resultados'!$L$8:$L$705,0),6))</f>
        <v/>
      </c>
      <c r="G55" s="4" t="str">
        <f>IF(INDEX('Consolidado Resultados'!$A$8:$L$705,MATCH('SAIB Nacional'!$L55,'Consolidado Resultados'!$L$8:$L$705,0),3)=0,"",INDEX('Consolidado Resultados'!$A$8:$L$705,MATCH('SAIB Nacional'!$L55,'Consolidado Resultados'!$L$8:$L$705,0),7))</f>
        <v/>
      </c>
      <c r="H55" s="4" t="str">
        <f>IF(INDEX('Consolidado Resultados'!$A$8:$L$705,MATCH('SAIB Nacional'!$L55,'Consolidado Resultados'!$L$8:$L$705,0),3)=0,"",INDEX('Consolidado Resultados'!$A$8:$L$705,MATCH('SAIB Nacional'!$L55,'Consolidado Resultados'!$L$8:$L$705,0),8))</f>
        <v/>
      </c>
      <c r="I55" s="19" t="str">
        <f>IF(INDEX('Consolidado Resultados'!$A$8:$L$705,MATCH('SAIB Nacional'!$L55,'Consolidado Resultados'!$L$8:$L$705,0),3)=0,"",INDEX('Consolidado Resultados'!$A$8:$L$705,MATCH('SAIB Nacional'!$L55,'Consolidado Resultados'!$L$8:$L$705,0),9))</f>
        <v/>
      </c>
      <c r="J55" s="19" t="str">
        <f>IF(INDEX('Consolidado Resultados'!$A$8:$L$705,MATCH('SAIB Nacional'!$L55,'Consolidado Resultados'!$L$8:$L$705,0),3)=0,"",INDEX('Consolidado Resultados'!$A$8:$L$705,MATCH('SAIB Nacional'!$L55,'Consolidado Resultados'!$L$8:$L$705,0),10))</f>
        <v/>
      </c>
      <c r="K55" s="52" t="str">
        <f>+IFERROR(INDEX('Ofertas insignia'!$B$17:$M$52,MATCH('SAIB Nacional'!$B55,'Ofertas insignia'!$B$17:$B$52,0),MATCH('SAIB Nacional'!$K$14,'Ofertas insignia'!$B$16:$M$16,0)),"")</f>
        <v/>
      </c>
      <c r="L55" s="38" t="str">
        <f t="shared" si="0"/>
        <v>SAIB Nacional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Nacional'!$L56,'Consolidado Resultados'!$L$8:$L$705,0),3)=0,"",INDEX('Consolidado Resultados'!$A$8:$L$705,MATCH('SAIB Nacional'!$L56,'Consolidado Resultados'!$L$8:$L$705,0),3))</f>
        <v/>
      </c>
      <c r="D56" s="4" t="str">
        <f>IF(INDEX('Consolidado Resultados'!$A$8:$L$705,MATCH('SAIB Nacional'!$L56,'Consolidado Resultados'!$L$8:$L$705,0),3)=0,"",INDEX('Consolidado Resultados'!$A$8:$L$705,MATCH('SAIB Nacional'!$L56,'Consolidado Resultados'!$L$8:$L$705,0),4))</f>
        <v/>
      </c>
      <c r="E56" s="4" t="str">
        <f>IF(INDEX('Consolidado Resultados'!$A$8:$L$705,MATCH('SAIB Nacional'!$L56,'Consolidado Resultados'!$L$8:$L$705,0),3)=0,"",INDEX('Consolidado Resultados'!$A$8:$L$705,MATCH('SAIB Nacional'!$L56,'Consolidado Resultados'!$L$8:$L$705,0),5))</f>
        <v/>
      </c>
      <c r="F56" s="4" t="str">
        <f>IF(INDEX('Consolidado Resultados'!$A$8:$L$705,MATCH('SAIB Nacional'!$L56,'Consolidado Resultados'!$L$8:$L$705,0),3)=0,"",INDEX('Consolidado Resultados'!$A$8:$L$705,MATCH('SAIB Nacional'!$L56,'Consolidado Resultados'!$L$8:$L$705,0),6))</f>
        <v/>
      </c>
      <c r="G56" s="4" t="str">
        <f>IF(INDEX('Consolidado Resultados'!$A$8:$L$705,MATCH('SAIB Nacional'!$L56,'Consolidado Resultados'!$L$8:$L$705,0),3)=0,"",INDEX('Consolidado Resultados'!$A$8:$L$705,MATCH('SAIB Nacional'!$L56,'Consolidado Resultados'!$L$8:$L$705,0),7))</f>
        <v/>
      </c>
      <c r="H56" s="4" t="str">
        <f>IF(INDEX('Consolidado Resultados'!$A$8:$L$705,MATCH('SAIB Nacional'!$L56,'Consolidado Resultados'!$L$8:$L$705,0),3)=0,"",INDEX('Consolidado Resultados'!$A$8:$L$705,MATCH('SAIB Nacional'!$L56,'Consolidado Resultados'!$L$8:$L$705,0),8))</f>
        <v/>
      </c>
      <c r="I56" s="19" t="str">
        <f>IF(INDEX('Consolidado Resultados'!$A$8:$L$705,MATCH('SAIB Nacional'!$L56,'Consolidado Resultados'!$L$8:$L$705,0),3)=0,"",INDEX('Consolidado Resultados'!$A$8:$L$705,MATCH('SAIB Nacional'!$L56,'Consolidado Resultados'!$L$8:$L$705,0),9))</f>
        <v/>
      </c>
      <c r="J56" s="19" t="str">
        <f>IF(INDEX('Consolidado Resultados'!$A$8:$L$705,MATCH('SAIB Nacional'!$L56,'Consolidado Resultados'!$L$8:$L$705,0),3)=0,"",INDEX('Consolidado Resultados'!$A$8:$L$705,MATCH('SAIB Nacional'!$L56,'Consolidado Resultados'!$L$8:$L$705,0),10))</f>
        <v/>
      </c>
      <c r="K56" s="52" t="str">
        <f>+IFERROR(INDEX('Ofertas insignia'!$B$17:$M$52,MATCH('SAIB Nacional'!$B56,'Ofertas insignia'!$B$17:$B$52,0),MATCH('SAIB Nacional'!$K$14,'Ofertas insignia'!$B$16:$M$16,0)),"")</f>
        <v/>
      </c>
      <c r="L56" s="38" t="str">
        <f t="shared" si="0"/>
        <v>SAIB Nacional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Nacional'!$L57,'Consolidado Resultados'!$L$8:$L$705,0),3)=0,"",INDEX('Consolidado Resultados'!$A$8:$L$705,MATCH('SAIB Nacional'!$L57,'Consolidado Resultados'!$L$8:$L$705,0),3))</f>
        <v/>
      </c>
      <c r="D57" s="4" t="str">
        <f>IF(INDEX('Consolidado Resultados'!$A$8:$L$705,MATCH('SAIB Nacional'!$L57,'Consolidado Resultados'!$L$8:$L$705,0),3)=0,"",INDEX('Consolidado Resultados'!$A$8:$L$705,MATCH('SAIB Nacional'!$L57,'Consolidado Resultados'!$L$8:$L$705,0),4))</f>
        <v/>
      </c>
      <c r="E57" s="4" t="str">
        <f>IF(INDEX('Consolidado Resultados'!$A$8:$L$705,MATCH('SAIB Nacional'!$L57,'Consolidado Resultados'!$L$8:$L$705,0),3)=0,"",INDEX('Consolidado Resultados'!$A$8:$L$705,MATCH('SAIB Nacional'!$L57,'Consolidado Resultados'!$L$8:$L$705,0),5))</f>
        <v/>
      </c>
      <c r="F57" s="4" t="str">
        <f>IF(INDEX('Consolidado Resultados'!$A$8:$L$705,MATCH('SAIB Nacional'!$L57,'Consolidado Resultados'!$L$8:$L$705,0),3)=0,"",INDEX('Consolidado Resultados'!$A$8:$L$705,MATCH('SAIB Nacional'!$L57,'Consolidado Resultados'!$L$8:$L$705,0),6))</f>
        <v/>
      </c>
      <c r="G57" s="4" t="str">
        <f>IF(INDEX('Consolidado Resultados'!$A$8:$L$705,MATCH('SAIB Nacional'!$L57,'Consolidado Resultados'!$L$8:$L$705,0),3)=0,"",INDEX('Consolidado Resultados'!$A$8:$L$705,MATCH('SAIB Nacional'!$L57,'Consolidado Resultados'!$L$8:$L$705,0),7))</f>
        <v/>
      </c>
      <c r="H57" s="4" t="str">
        <f>IF(INDEX('Consolidado Resultados'!$A$8:$L$705,MATCH('SAIB Nacional'!$L57,'Consolidado Resultados'!$L$8:$L$705,0),3)=0,"",INDEX('Consolidado Resultados'!$A$8:$L$705,MATCH('SAIB Nacional'!$L57,'Consolidado Resultados'!$L$8:$L$705,0),8))</f>
        <v/>
      </c>
      <c r="I57" s="19" t="str">
        <f>IF(INDEX('Consolidado Resultados'!$A$8:$L$705,MATCH('SAIB Nacional'!$L57,'Consolidado Resultados'!$L$8:$L$705,0),3)=0,"",INDEX('Consolidado Resultados'!$A$8:$L$705,MATCH('SAIB Nacional'!$L57,'Consolidado Resultados'!$L$8:$L$705,0),9))</f>
        <v/>
      </c>
      <c r="J57" s="19" t="str">
        <f>IF(INDEX('Consolidado Resultados'!$A$8:$L$705,MATCH('SAIB Nacional'!$L57,'Consolidado Resultados'!$L$8:$L$705,0),3)=0,"",INDEX('Consolidado Resultados'!$A$8:$L$705,MATCH('SAIB Nacional'!$L57,'Consolidado Resultados'!$L$8:$L$705,0),10))</f>
        <v/>
      </c>
      <c r="K57" s="52" t="str">
        <f>+IFERROR(INDEX('Ofertas insignia'!$B$17:$M$52,MATCH('SAIB Nacional'!$B57,'Ofertas insignia'!$B$17:$B$52,0),MATCH('SAIB Nacional'!$K$14,'Ofertas insignia'!$B$16:$M$16,0)),"")</f>
        <v/>
      </c>
      <c r="L57" s="38" t="str">
        <f t="shared" si="0"/>
        <v>SAIB Nacional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Resultados'!$A$8:$L$705,MATCH('SAIB Nacional'!$L58,'Consolidado Resultados'!$L$8:$L$705,0),3)=0,"",INDEX('Consolidado Resultados'!$A$8:$L$705,MATCH('SAIB Nacional'!$L58,'Consolidado Resultados'!$L$8:$L$705,0),3))</f>
        <v/>
      </c>
      <c r="D58" s="4" t="str">
        <f>IF(INDEX('Consolidado Resultados'!$A$8:$L$705,MATCH('SAIB Nacional'!$L58,'Consolidado Resultados'!$L$8:$L$705,0),3)=0,"",INDEX('Consolidado Resultados'!$A$8:$L$705,MATCH('SAIB Nacional'!$L58,'Consolidado Resultados'!$L$8:$L$705,0),4))</f>
        <v/>
      </c>
      <c r="E58" s="4" t="str">
        <f>IF(INDEX('Consolidado Resultados'!$A$8:$L$705,MATCH('SAIB Nacional'!$L58,'Consolidado Resultados'!$L$8:$L$705,0),3)=0,"",INDEX('Consolidado Resultados'!$A$8:$L$705,MATCH('SAIB Nacional'!$L58,'Consolidado Resultados'!$L$8:$L$705,0),5))</f>
        <v/>
      </c>
      <c r="F58" s="4" t="str">
        <f>IF(INDEX('Consolidado Resultados'!$A$8:$L$705,MATCH('SAIB Nacional'!$L58,'Consolidado Resultados'!$L$8:$L$705,0),3)=0,"",INDEX('Consolidado Resultados'!$A$8:$L$705,MATCH('SAIB Nacional'!$L58,'Consolidado Resultados'!$L$8:$L$705,0),6))</f>
        <v/>
      </c>
      <c r="G58" s="4" t="str">
        <f>IF(INDEX('Consolidado Resultados'!$A$8:$L$705,MATCH('SAIB Nacional'!$L58,'Consolidado Resultados'!$L$8:$L$705,0),3)=0,"",INDEX('Consolidado Resultados'!$A$8:$L$705,MATCH('SAIB Nacional'!$L58,'Consolidado Resultados'!$L$8:$L$705,0),7))</f>
        <v/>
      </c>
      <c r="H58" s="4" t="str">
        <f>IF(INDEX('Consolidado Resultados'!$A$8:$L$705,MATCH('SAIB Nacional'!$L58,'Consolidado Resultados'!$L$8:$L$705,0),3)=0,"",INDEX('Consolidado Resultados'!$A$8:$L$705,MATCH('SAIB Nacional'!$L58,'Consolidado Resultados'!$L$8:$L$705,0),8))</f>
        <v/>
      </c>
      <c r="I58" s="19" t="str">
        <f>IF(INDEX('Consolidado Resultados'!$A$8:$L$705,MATCH('SAIB Nacional'!$L58,'Consolidado Resultados'!$L$8:$L$705,0),3)=0,"",INDEX('Consolidado Resultados'!$A$8:$L$705,MATCH('SAIB Nacional'!$L58,'Consolidado Resultados'!$L$8:$L$705,0),9))</f>
        <v/>
      </c>
      <c r="J58" s="19" t="str">
        <f>IF(INDEX('Consolidado Resultados'!$A$8:$L$705,MATCH('SAIB Nacional'!$L58,'Consolidado Resultados'!$L$8:$L$705,0),3)=0,"",INDEX('Consolidado Resultados'!$A$8:$L$705,MATCH('SAIB Nacional'!$L58,'Consolidado Resultados'!$L$8:$L$705,0),10))</f>
        <v/>
      </c>
      <c r="K58" s="52" t="str">
        <f>+IFERROR(INDEX('Ofertas insignia'!$B$17:$M$52,MATCH('SAIB Nacional'!$B58,'Ofertas insignia'!$B$17:$B$52,0),MATCH('SAIB Nacional'!$K$14,'Ofertas insignia'!$B$16:$M$16,0)),"")</f>
        <v/>
      </c>
      <c r="L58" s="38" t="str">
        <f t="shared" si="0"/>
        <v>SAIB Nacional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Nacional'!$L59,'Consolidado Resultados'!$L$8:$L$705,0),3)=0,"",INDEX('Consolidado Resultados'!$A$8:$L$705,MATCH('SAIB Nacional'!$L59,'Consolidado Resultados'!$L$8:$L$705,0),3))</f>
        <v/>
      </c>
      <c r="D59" s="4" t="str">
        <f>IF(INDEX('Consolidado Resultados'!$A$8:$L$705,MATCH('SAIB Nacional'!$L59,'Consolidado Resultados'!$L$8:$L$705,0),3)=0,"",INDEX('Consolidado Resultados'!$A$8:$L$705,MATCH('SAIB Nacional'!$L59,'Consolidado Resultados'!$L$8:$L$705,0),4))</f>
        <v/>
      </c>
      <c r="E59" s="4" t="str">
        <f>IF(INDEX('Consolidado Resultados'!$A$8:$L$705,MATCH('SAIB Nacional'!$L59,'Consolidado Resultados'!$L$8:$L$705,0),3)=0,"",INDEX('Consolidado Resultados'!$A$8:$L$705,MATCH('SAIB Nacional'!$L59,'Consolidado Resultados'!$L$8:$L$705,0),5))</f>
        <v/>
      </c>
      <c r="F59" s="4" t="str">
        <f>IF(INDEX('Consolidado Resultados'!$A$8:$L$705,MATCH('SAIB Nacional'!$L59,'Consolidado Resultados'!$L$8:$L$705,0),3)=0,"",INDEX('Consolidado Resultados'!$A$8:$L$705,MATCH('SAIB Nacional'!$L59,'Consolidado Resultados'!$L$8:$L$705,0),6))</f>
        <v/>
      </c>
      <c r="G59" s="4" t="str">
        <f>IF(INDEX('Consolidado Resultados'!$A$8:$L$705,MATCH('SAIB Nacional'!$L59,'Consolidado Resultados'!$L$8:$L$705,0),3)=0,"",INDEX('Consolidado Resultados'!$A$8:$L$705,MATCH('SAIB Nacional'!$L59,'Consolidado Resultados'!$L$8:$L$705,0),7))</f>
        <v/>
      </c>
      <c r="H59" s="4" t="str">
        <f>IF(INDEX('Consolidado Resultados'!$A$8:$L$705,MATCH('SAIB Nacional'!$L59,'Consolidado Resultados'!$L$8:$L$705,0),3)=0,"",INDEX('Consolidado Resultados'!$A$8:$L$705,MATCH('SAIB Nacional'!$L59,'Consolidado Resultados'!$L$8:$L$705,0),8))</f>
        <v/>
      </c>
      <c r="I59" s="19" t="str">
        <f>IF(INDEX('Consolidado Resultados'!$A$8:$L$705,MATCH('SAIB Nacional'!$L59,'Consolidado Resultados'!$L$8:$L$705,0),3)=0,"",INDEX('Consolidado Resultados'!$A$8:$L$705,MATCH('SAIB Nacional'!$L59,'Consolidado Resultados'!$L$8:$L$705,0),9))</f>
        <v/>
      </c>
      <c r="J59" s="19" t="str">
        <f>IF(INDEX('Consolidado Resultados'!$A$8:$L$705,MATCH('SAIB Nacional'!$L59,'Consolidado Resultados'!$L$8:$L$705,0),3)=0,"",INDEX('Consolidado Resultados'!$A$8:$L$705,MATCH('SAIB Nacional'!$L59,'Consolidado Resultados'!$L$8:$L$705,0),10))</f>
        <v/>
      </c>
      <c r="K59" s="52" t="str">
        <f>+IFERROR(INDEX('Ofertas insignia'!$B$17:$M$52,MATCH('SAIB Nacional'!$B59,'Ofertas insignia'!$B$17:$B$52,0),MATCH('SAIB Nacional'!$K$14,'Ofertas insignia'!$B$16:$M$16,0)),"")</f>
        <v/>
      </c>
      <c r="L59" s="38" t="str">
        <f t="shared" si="0"/>
        <v>SAIB Nacional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Nacional'!$L60,'Consolidado Resultados'!$L$8:$L$705,0),3)=0,"",INDEX('Consolidado Resultados'!$A$8:$L$705,MATCH('SAIB Nacional'!$L60,'Consolidado Resultados'!$L$8:$L$705,0),3))</f>
        <v/>
      </c>
      <c r="D60" s="4" t="str">
        <f>IF(INDEX('Consolidado Resultados'!$A$8:$L$705,MATCH('SAIB Nacional'!$L60,'Consolidado Resultados'!$L$8:$L$705,0),3)=0,"",INDEX('Consolidado Resultados'!$A$8:$L$705,MATCH('SAIB Nacional'!$L60,'Consolidado Resultados'!$L$8:$L$705,0),4))</f>
        <v/>
      </c>
      <c r="E60" s="4" t="str">
        <f>IF(INDEX('Consolidado Resultados'!$A$8:$L$705,MATCH('SAIB Nacional'!$L60,'Consolidado Resultados'!$L$8:$L$705,0),3)=0,"",INDEX('Consolidado Resultados'!$A$8:$L$705,MATCH('SAIB Nacional'!$L60,'Consolidado Resultados'!$L$8:$L$705,0),5))</f>
        <v/>
      </c>
      <c r="F60" s="4" t="str">
        <f>IF(INDEX('Consolidado Resultados'!$A$8:$L$705,MATCH('SAIB Nacional'!$L60,'Consolidado Resultados'!$L$8:$L$705,0),3)=0,"",INDEX('Consolidado Resultados'!$A$8:$L$705,MATCH('SAIB Nacional'!$L60,'Consolidado Resultados'!$L$8:$L$705,0),6))</f>
        <v/>
      </c>
      <c r="G60" s="4" t="str">
        <f>IF(INDEX('Consolidado Resultados'!$A$8:$L$705,MATCH('SAIB Nacional'!$L60,'Consolidado Resultados'!$L$8:$L$705,0),3)=0,"",INDEX('Consolidado Resultados'!$A$8:$L$705,MATCH('SAIB Nacional'!$L60,'Consolidado Resultados'!$L$8:$L$705,0),7))</f>
        <v/>
      </c>
      <c r="H60" s="4" t="str">
        <f>IF(INDEX('Consolidado Resultados'!$A$8:$L$705,MATCH('SAIB Nacional'!$L60,'Consolidado Resultados'!$L$8:$L$705,0),3)=0,"",INDEX('Consolidado Resultados'!$A$8:$L$705,MATCH('SAIB Nacional'!$L60,'Consolidado Resultados'!$L$8:$L$705,0),8))</f>
        <v/>
      </c>
      <c r="I60" s="19" t="str">
        <f>IF(INDEX('Consolidado Resultados'!$A$8:$L$705,MATCH('SAIB Nacional'!$L60,'Consolidado Resultados'!$L$8:$L$705,0),3)=0,"",INDEX('Consolidado Resultados'!$A$8:$L$705,MATCH('SAIB Nacional'!$L60,'Consolidado Resultados'!$L$8:$L$705,0),9))</f>
        <v/>
      </c>
      <c r="J60" s="19" t="str">
        <f>IF(INDEX('Consolidado Resultados'!$A$8:$L$705,MATCH('SAIB Nacional'!$L60,'Consolidado Resultados'!$L$8:$L$705,0),3)=0,"",INDEX('Consolidado Resultados'!$A$8:$L$705,MATCH('SAIB Nacional'!$L60,'Consolidado Resultados'!$L$8:$L$705,0),10))</f>
        <v/>
      </c>
      <c r="K60" s="52" t="str">
        <f>+IFERROR(INDEX('Ofertas insignia'!$B$17:$M$52,MATCH('SAIB Nacional'!$B60,'Ofertas insignia'!$B$17:$B$52,0),MATCH('SAIB Nacional'!$K$14,'Ofertas insignia'!$B$16:$M$16,0)),"")</f>
        <v/>
      </c>
      <c r="L60" s="38" t="str">
        <f t="shared" si="0"/>
        <v>SAIB Nacional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Nacional'!$L61,'Consolidado Resultados'!$L$8:$L$705,0),3)=0,"",INDEX('Consolidado Resultados'!$A$8:$L$705,MATCH('SAIB Nacional'!$L61,'Consolidado Resultados'!$L$8:$L$705,0),3))</f>
        <v/>
      </c>
      <c r="D61" s="4" t="str">
        <f>IF(INDEX('Consolidado Resultados'!$A$8:$L$705,MATCH('SAIB Nacional'!$L61,'Consolidado Resultados'!$L$8:$L$705,0),3)=0,"",INDEX('Consolidado Resultados'!$A$8:$L$705,MATCH('SAIB Nacional'!$L61,'Consolidado Resultados'!$L$8:$L$705,0),4))</f>
        <v/>
      </c>
      <c r="E61" s="4" t="str">
        <f>IF(INDEX('Consolidado Resultados'!$A$8:$L$705,MATCH('SAIB Nacional'!$L61,'Consolidado Resultados'!$L$8:$L$705,0),3)=0,"",INDEX('Consolidado Resultados'!$A$8:$L$705,MATCH('SAIB Nacional'!$L61,'Consolidado Resultados'!$L$8:$L$705,0),5))</f>
        <v/>
      </c>
      <c r="F61" s="4" t="str">
        <f>IF(INDEX('Consolidado Resultados'!$A$8:$L$705,MATCH('SAIB Nacional'!$L61,'Consolidado Resultados'!$L$8:$L$705,0),3)=0,"",INDEX('Consolidado Resultados'!$A$8:$L$705,MATCH('SAIB Nacional'!$L61,'Consolidado Resultados'!$L$8:$L$705,0),6))</f>
        <v/>
      </c>
      <c r="G61" s="4" t="str">
        <f>IF(INDEX('Consolidado Resultados'!$A$8:$L$705,MATCH('SAIB Nacional'!$L61,'Consolidado Resultados'!$L$8:$L$705,0),3)=0,"",INDEX('Consolidado Resultados'!$A$8:$L$705,MATCH('SAIB Nacional'!$L61,'Consolidado Resultados'!$L$8:$L$705,0),7))</f>
        <v/>
      </c>
      <c r="H61" s="4" t="str">
        <f>IF(INDEX('Consolidado Resultados'!$A$8:$L$705,MATCH('SAIB Nacional'!$L61,'Consolidado Resultados'!$L$8:$L$705,0),3)=0,"",INDEX('Consolidado Resultados'!$A$8:$L$705,MATCH('SAIB Nacional'!$L61,'Consolidado Resultados'!$L$8:$L$705,0),8))</f>
        <v/>
      </c>
      <c r="I61" s="19" t="str">
        <f>IF(INDEX('Consolidado Resultados'!$A$8:$L$705,MATCH('SAIB Nacional'!$L61,'Consolidado Resultados'!$L$8:$L$705,0),3)=0,"",INDEX('Consolidado Resultados'!$A$8:$L$705,MATCH('SAIB Nacional'!$L61,'Consolidado Resultados'!$L$8:$L$705,0),9))</f>
        <v/>
      </c>
      <c r="J61" s="19" t="str">
        <f>IF(INDEX('Consolidado Resultados'!$A$8:$L$705,MATCH('SAIB Nacional'!$L61,'Consolidado Resultados'!$L$8:$L$705,0),3)=0,"",INDEX('Consolidado Resultados'!$A$8:$L$705,MATCH('SAIB Nacional'!$L61,'Consolidado Resultados'!$L$8:$L$705,0),10))</f>
        <v/>
      </c>
      <c r="K61" s="52" t="str">
        <f>+IFERROR(INDEX('Ofertas insignia'!$B$17:$M$52,MATCH('SAIB Nacional'!$B61,'Ofertas insignia'!$B$17:$B$52,0),MATCH('SAIB Nacional'!$K$14,'Ofertas insignia'!$B$16:$M$16,0)),"")</f>
        <v/>
      </c>
      <c r="L61" s="38" t="str">
        <f t="shared" si="0"/>
        <v>SAIB Nacional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Resultados'!$A$8:$L$705,MATCH('SAIB Nacional'!$L62,'Consolidado Resultados'!$L$8:$L$705,0),3)=0,"",INDEX('Consolidado Resultados'!$A$8:$L$705,MATCH('SAIB Nacional'!$L62,'Consolidado Resultados'!$L$8:$L$705,0),3))</f>
        <v/>
      </c>
      <c r="D62" s="4" t="str">
        <f>IF(INDEX('Consolidado Resultados'!$A$8:$L$705,MATCH('SAIB Nacional'!$L62,'Consolidado Resultados'!$L$8:$L$705,0),3)=0,"",INDEX('Consolidado Resultados'!$A$8:$L$705,MATCH('SAIB Nacional'!$L62,'Consolidado Resultados'!$L$8:$L$705,0),4))</f>
        <v/>
      </c>
      <c r="E62" s="4" t="str">
        <f>IF(INDEX('Consolidado Resultados'!$A$8:$L$705,MATCH('SAIB Nacional'!$L62,'Consolidado Resultados'!$L$8:$L$705,0),3)=0,"",INDEX('Consolidado Resultados'!$A$8:$L$705,MATCH('SAIB Nacional'!$L62,'Consolidado Resultados'!$L$8:$L$705,0),5))</f>
        <v/>
      </c>
      <c r="F62" s="4" t="str">
        <f>IF(INDEX('Consolidado Resultados'!$A$8:$L$705,MATCH('SAIB Nacional'!$L62,'Consolidado Resultados'!$L$8:$L$705,0),3)=0,"",INDEX('Consolidado Resultados'!$A$8:$L$705,MATCH('SAIB Nacional'!$L62,'Consolidado Resultados'!$L$8:$L$705,0),6))</f>
        <v/>
      </c>
      <c r="G62" s="4" t="str">
        <f>IF(INDEX('Consolidado Resultados'!$A$8:$L$705,MATCH('SAIB Nacional'!$L62,'Consolidado Resultados'!$L$8:$L$705,0),3)=0,"",INDEX('Consolidado Resultados'!$A$8:$L$705,MATCH('SAIB Nacional'!$L62,'Consolidado Resultados'!$L$8:$L$705,0),7))</f>
        <v/>
      </c>
      <c r="H62" s="4" t="str">
        <f>IF(INDEX('Consolidado Resultados'!$A$8:$L$705,MATCH('SAIB Nacional'!$L62,'Consolidado Resultados'!$L$8:$L$705,0),3)=0,"",INDEX('Consolidado Resultados'!$A$8:$L$705,MATCH('SAIB Nacional'!$L62,'Consolidado Resultados'!$L$8:$L$705,0),8))</f>
        <v/>
      </c>
      <c r="I62" s="19" t="str">
        <f>IF(INDEX('Consolidado Resultados'!$A$8:$L$705,MATCH('SAIB Nacional'!$L62,'Consolidado Resultados'!$L$8:$L$705,0),3)=0,"",INDEX('Consolidado Resultados'!$A$8:$L$705,MATCH('SAIB Nacional'!$L62,'Consolidado Resultados'!$L$8:$L$705,0),9))</f>
        <v/>
      </c>
      <c r="J62" s="19" t="str">
        <f>IF(INDEX('Consolidado Resultados'!$A$8:$L$705,MATCH('SAIB Nacional'!$L62,'Consolidado Resultados'!$L$8:$L$705,0),3)=0,"",INDEX('Consolidado Resultados'!$A$8:$L$705,MATCH('SAIB Nacional'!$L62,'Consolidado Resultados'!$L$8:$L$705,0),10))</f>
        <v/>
      </c>
      <c r="K62" s="52" t="str">
        <f>+IFERROR(INDEX('Ofertas insignia'!$B$17:$M$52,MATCH('SAIB Nacional'!$B62,'Ofertas insignia'!$B$17:$B$52,0),MATCH('SAIB Nacional'!$K$14,'Ofertas insignia'!$B$16:$M$16,0)),"")</f>
        <v/>
      </c>
      <c r="L62" s="38" t="str">
        <f t="shared" si="0"/>
        <v>SAIB Nacional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Nacional'!$L63,'Consolidado Resultados'!$L$8:$L$705,0),3)=0,"",INDEX('Consolidado Resultados'!$A$8:$L$705,MATCH('SAIB Nacional'!$L63,'Consolidado Resultados'!$L$8:$L$705,0),3))</f>
        <v/>
      </c>
      <c r="D63" s="4" t="str">
        <f>IF(INDEX('Consolidado Resultados'!$A$8:$L$705,MATCH('SAIB Nacional'!$L63,'Consolidado Resultados'!$L$8:$L$705,0),3)=0,"",INDEX('Consolidado Resultados'!$A$8:$L$705,MATCH('SAIB Nacional'!$L63,'Consolidado Resultados'!$L$8:$L$705,0),4))</f>
        <v/>
      </c>
      <c r="E63" s="4" t="str">
        <f>IF(INDEX('Consolidado Resultados'!$A$8:$L$705,MATCH('SAIB Nacional'!$L63,'Consolidado Resultados'!$L$8:$L$705,0),3)=0,"",INDEX('Consolidado Resultados'!$A$8:$L$705,MATCH('SAIB Nacional'!$L63,'Consolidado Resultados'!$L$8:$L$705,0),5))</f>
        <v/>
      </c>
      <c r="F63" s="4" t="str">
        <f>IF(INDEX('Consolidado Resultados'!$A$8:$L$705,MATCH('SAIB Nacional'!$L63,'Consolidado Resultados'!$L$8:$L$705,0),3)=0,"",INDEX('Consolidado Resultados'!$A$8:$L$705,MATCH('SAIB Nacional'!$L63,'Consolidado Resultados'!$L$8:$L$705,0),6))</f>
        <v/>
      </c>
      <c r="G63" s="4" t="str">
        <f>IF(INDEX('Consolidado Resultados'!$A$8:$L$705,MATCH('SAIB Nacional'!$L63,'Consolidado Resultados'!$L$8:$L$705,0),3)=0,"",INDEX('Consolidado Resultados'!$A$8:$L$705,MATCH('SAIB Nacional'!$L63,'Consolidado Resultados'!$L$8:$L$705,0),7))</f>
        <v/>
      </c>
      <c r="H63" s="4" t="str">
        <f>IF(INDEX('Consolidado Resultados'!$A$8:$L$705,MATCH('SAIB Nacional'!$L63,'Consolidado Resultados'!$L$8:$L$705,0),3)=0,"",INDEX('Consolidado Resultados'!$A$8:$L$705,MATCH('SAIB Nacional'!$L63,'Consolidado Resultados'!$L$8:$L$705,0),8))</f>
        <v/>
      </c>
      <c r="I63" s="19" t="str">
        <f>IF(INDEX('Consolidado Resultados'!$A$8:$L$705,MATCH('SAIB Nacional'!$L63,'Consolidado Resultados'!$L$8:$L$705,0),3)=0,"",INDEX('Consolidado Resultados'!$A$8:$L$705,MATCH('SAIB Nacional'!$L63,'Consolidado Resultados'!$L$8:$L$705,0),9))</f>
        <v/>
      </c>
      <c r="J63" s="19" t="str">
        <f>IF(INDEX('Consolidado Resultados'!$A$8:$L$705,MATCH('SAIB Nacional'!$L63,'Consolidado Resultados'!$L$8:$L$705,0),3)=0,"",INDEX('Consolidado Resultados'!$A$8:$L$705,MATCH('SAIB Nacional'!$L63,'Consolidado Resultados'!$L$8:$L$705,0),10))</f>
        <v/>
      </c>
      <c r="K63" s="52" t="str">
        <f>+IFERROR(INDEX('Ofertas insignia'!$B$17:$M$52,MATCH('SAIB Nacional'!$B63,'Ofertas insignia'!$B$17:$B$52,0),MATCH('SAIB Nacional'!$K$14,'Ofertas insignia'!$B$16:$M$16,0)),"")</f>
        <v/>
      </c>
      <c r="L63" s="38" t="str">
        <f t="shared" si="0"/>
        <v>SAIB Nacional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Nacional'!$L64,'Consolidado Resultados'!$L$8:$L$705,0),3)=0,"",INDEX('Consolidado Resultados'!$A$8:$L$705,MATCH('SAIB Nacional'!$L64,'Consolidado Resultados'!$L$8:$L$705,0),3))</f>
        <v/>
      </c>
      <c r="D64" s="4" t="str">
        <f>IF(INDEX('Consolidado Resultados'!$A$8:$L$705,MATCH('SAIB Nacional'!$L64,'Consolidado Resultados'!$L$8:$L$705,0),3)=0,"",INDEX('Consolidado Resultados'!$A$8:$L$705,MATCH('SAIB Nacional'!$L64,'Consolidado Resultados'!$L$8:$L$705,0),4))</f>
        <v/>
      </c>
      <c r="E64" s="4" t="str">
        <f>IF(INDEX('Consolidado Resultados'!$A$8:$L$705,MATCH('SAIB Nacional'!$L64,'Consolidado Resultados'!$L$8:$L$705,0),3)=0,"",INDEX('Consolidado Resultados'!$A$8:$L$705,MATCH('SAIB Nacional'!$L64,'Consolidado Resultados'!$L$8:$L$705,0),5))</f>
        <v/>
      </c>
      <c r="F64" s="4" t="str">
        <f>IF(INDEX('Consolidado Resultados'!$A$8:$L$705,MATCH('SAIB Nacional'!$L64,'Consolidado Resultados'!$L$8:$L$705,0),3)=0,"",INDEX('Consolidado Resultados'!$A$8:$L$705,MATCH('SAIB Nacional'!$L64,'Consolidado Resultados'!$L$8:$L$705,0),6))</f>
        <v/>
      </c>
      <c r="G64" s="4" t="str">
        <f>IF(INDEX('Consolidado Resultados'!$A$8:$L$705,MATCH('SAIB Nacional'!$L64,'Consolidado Resultados'!$L$8:$L$705,0),3)=0,"",INDEX('Consolidado Resultados'!$A$8:$L$705,MATCH('SAIB Nacional'!$L64,'Consolidado Resultados'!$L$8:$L$705,0),7))</f>
        <v/>
      </c>
      <c r="H64" s="4" t="str">
        <f>IF(INDEX('Consolidado Resultados'!$A$8:$L$705,MATCH('SAIB Nacional'!$L64,'Consolidado Resultados'!$L$8:$L$705,0),3)=0,"",INDEX('Consolidado Resultados'!$A$8:$L$705,MATCH('SAIB Nacional'!$L64,'Consolidado Resultados'!$L$8:$L$705,0),8))</f>
        <v/>
      </c>
      <c r="I64" s="19" t="str">
        <f>IF(INDEX('Consolidado Resultados'!$A$8:$L$705,MATCH('SAIB Nacional'!$L64,'Consolidado Resultados'!$L$8:$L$705,0),3)=0,"",INDEX('Consolidado Resultados'!$A$8:$L$705,MATCH('SAIB Nacional'!$L64,'Consolidado Resultados'!$L$8:$L$705,0),9))</f>
        <v/>
      </c>
      <c r="J64" s="19" t="str">
        <f>IF(INDEX('Consolidado Resultados'!$A$8:$L$705,MATCH('SAIB Nacional'!$L64,'Consolidado Resultados'!$L$8:$L$705,0),3)=0,"",INDEX('Consolidado Resultados'!$A$8:$L$705,MATCH('SAIB Nacional'!$L64,'Consolidado Resultados'!$L$8:$L$705,0),10))</f>
        <v/>
      </c>
      <c r="K64" s="52" t="str">
        <f>+IFERROR(INDEX('Ofertas insignia'!$B$17:$M$52,MATCH('SAIB Nacional'!$B64,'Ofertas insignia'!$B$17:$B$52,0),MATCH('SAIB Nacional'!$K$14,'Ofertas insignia'!$B$16:$M$16,0)),"")</f>
        <v/>
      </c>
      <c r="L64" s="38" t="str">
        <f t="shared" si="0"/>
        <v>SAIB Nacional</v>
      </c>
    </row>
    <row r="65" spans="11:11" x14ac:dyDescent="0.35">
      <c r="K65" s="52" t="str">
        <f>+IFERROR(INDEX('Ofertas insignia'!$B$17:$M$52,MATCH('SAIB Nacional'!$B65,'Ofertas insignia'!$B$17:$B$52,0),MATCH('SAIB Nacional'!$K$14,'Ofertas insignia'!$B$16:$M$16,0)),"")</f>
        <v/>
      </c>
    </row>
    <row r="66" spans="11:11" x14ac:dyDescent="0.35">
      <c r="K66" s="52" t="str">
        <f>+IFERROR(INDEX('Ofertas insignia'!$B$17:$M$52,MATCH('SAIB Nacional'!$B66,'Ofertas insignia'!$B$17:$B$52,0),MATCH('SAIB Nacional'!$K$14,'Ofertas insignia'!$B$16:$M$16,0)),"")</f>
        <v/>
      </c>
    </row>
    <row r="67" spans="11:11" x14ac:dyDescent="0.35">
      <c r="K67" s="52" t="str">
        <f>+IFERROR(INDEX('Ofertas insignia'!$B$17:$M$52,MATCH('SAIB Nacional'!$B67,'Ofertas insignia'!$B$17:$B$52,0),MATCH('SAIB Nacional'!$K$14,'Ofertas insignia'!$B$16:$M$16,0)),"")</f>
        <v/>
      </c>
    </row>
    <row r="68" spans="11:11" x14ac:dyDescent="0.35">
      <c r="K68" s="52" t="str">
        <f>+IFERROR(INDEX('Ofertas insignia'!$B$17:$M$52,MATCH('SAIB Nacional'!$B68,'Ofertas insignia'!$B$17:$B$52,0),MATCH('SAIB Nacional'!$K$14,'Ofertas insignia'!$B$16:$M$16,0)),"")</f>
        <v/>
      </c>
    </row>
    <row r="69" spans="11:11" x14ac:dyDescent="0.35">
      <c r="K69" s="52" t="str">
        <f>+IFERROR(INDEX('Ofertas insignia'!$B$17:$M$52,MATCH('SAIB Nacional'!$B69,'Ofertas insignia'!$B$17:$B$52,0),MATCH('SAIB Nacional'!$K$14,'Ofertas insignia'!$B$16:$M$16,0)),"")</f>
        <v/>
      </c>
    </row>
    <row r="70" spans="11:11" x14ac:dyDescent="0.35">
      <c r="K70" s="52" t="str">
        <f>+IFERROR(INDEX('Ofertas insignia'!$B$17:$M$52,MATCH('SAIB Nacional'!$B70,'Ofertas insignia'!$B$17:$B$52,0),MATCH('SAIB Nacional'!$K$14,'Ofertas insignia'!$B$16:$M$16,0)),"")</f>
        <v/>
      </c>
    </row>
    <row r="71" spans="11:11" x14ac:dyDescent="0.35">
      <c r="K71" s="52" t="str">
        <f>+IFERROR(INDEX('Ofertas insignia'!$B$17:$M$52,MATCH('SAIB Nacional'!$B71,'Ofertas insignia'!$B$17:$B$52,0),MATCH('SAIB Nacional'!$K$14,'Ofertas insignia'!$B$16:$M$16,0)),"")</f>
        <v/>
      </c>
    </row>
    <row r="72" spans="11:11" x14ac:dyDescent="0.35">
      <c r="K72" s="52" t="str">
        <f>+IFERROR(INDEX('Ofertas insignia'!$B$17:$M$52,MATCH('SAIB Nacional'!$B72,'Ofertas insignia'!$B$17:$B$52,0),MATCH('SAIB Nacional'!$K$14,'Ofertas insignia'!$B$16:$M$16,0)),"")</f>
        <v/>
      </c>
    </row>
    <row r="73" spans="11:11" x14ac:dyDescent="0.35">
      <c r="K73" s="52" t="str">
        <f>+IFERROR(INDEX('Ofertas insignia'!$B$17:$M$52,MATCH('SAIB Nacional'!$B73,'Ofertas insignia'!$B$17:$B$52,0),MATCH('SAIB Nacional'!$K$14,'Ofertas insignia'!$B$16:$M$16,0)),"")</f>
        <v/>
      </c>
    </row>
    <row r="74" spans="11:11" x14ac:dyDescent="0.35">
      <c r="K74" s="52" t="str">
        <f>+IFERROR(INDEX('Ofertas insignia'!$B$17:$M$52,MATCH('SAIB Nacional'!$B74,'Ofertas insignia'!$B$17:$B$52,0),MATCH('SAIB Nacional'!$K$14,'Ofertas insignia'!$B$16:$M$16,0)),"")</f>
        <v/>
      </c>
    </row>
    <row r="75" spans="11:11" x14ac:dyDescent="0.35">
      <c r="K75" s="52" t="str">
        <f>+IFERROR(INDEX('Ofertas insignia'!$B$17:$M$52,MATCH('SAIB Nacional'!$B75,'Ofertas insignia'!$B$17:$B$52,0),MATCH('SAIB Nacional'!$K$14,'Ofertas insignia'!$B$16:$M$16,0)),"")</f>
        <v/>
      </c>
    </row>
    <row r="76" spans="11:11" x14ac:dyDescent="0.35">
      <c r="K76" s="52" t="str">
        <f>+IFERROR(INDEX('Ofertas insignia'!$B$17:$M$52,MATCH('SAIB Nacional'!$B76,'Ofertas insignia'!$B$17:$B$52,0),MATCH('SAIB Nacional'!$K$14,'Ofertas insignia'!$B$16:$M$16,0)),"")</f>
        <v/>
      </c>
    </row>
    <row r="77" spans="11:11" x14ac:dyDescent="0.35">
      <c r="K77" s="52" t="str">
        <f>+IFERROR(INDEX('Ofertas insignia'!$B$17:$M$52,MATCH('SAIB Nacional'!$B77,'Ofertas insignia'!$B$17:$B$52,0),MATCH('SAIB Nacional'!$K$14,'Ofertas insignia'!$B$16:$M$16,0)),"")</f>
        <v/>
      </c>
    </row>
    <row r="78" spans="11:11" x14ac:dyDescent="0.35">
      <c r="K78" s="52" t="str">
        <f>+IFERROR(INDEX('Ofertas insignia'!$B$17:$M$52,MATCH('SAIB Nacional'!$B78,'Ofertas insignia'!$B$17:$B$52,0),MATCH('SAIB Nacional'!$K$14,'Ofertas insignia'!$B$16:$M$16,0)),"")</f>
        <v/>
      </c>
    </row>
    <row r="79" spans="11:11" x14ac:dyDescent="0.35">
      <c r="K79" s="52" t="str">
        <f>+IFERROR(INDEX('Ofertas insignia'!$B$17:$M$52,MATCH('SAIB Nacional'!$B79,'Ofertas insignia'!$B$17:$B$52,0),MATCH('SAIB Nacional'!$K$14,'Ofertas insignia'!$B$16:$M$16,0)),"")</f>
        <v/>
      </c>
    </row>
    <row r="80" spans="11:11" x14ac:dyDescent="0.35">
      <c r="K80" s="52" t="str">
        <f>+IFERROR(INDEX('Ofertas insignia'!$B$17:$M$52,MATCH('SAIB Nacional'!$B80,'Ofertas insignia'!$B$17:$B$52,0),MATCH('SAIB Nacional'!$K$14,'Ofertas insignia'!$B$16:$M$16,0)),"")</f>
        <v/>
      </c>
    </row>
    <row r="81" spans="11:11" x14ac:dyDescent="0.35">
      <c r="K81" s="52" t="str">
        <f>+IFERROR(INDEX('Ofertas insignia'!$B$17:$M$52,MATCH('SAIB Nacional'!$B81,'Ofertas insignia'!$B$17:$B$52,0),MATCH('SAIB Nacional'!$K$14,'Ofertas insignia'!$B$16:$M$16,0)),"")</f>
        <v/>
      </c>
    </row>
    <row r="82" spans="11:11" x14ac:dyDescent="0.35">
      <c r="K82" s="52" t="str">
        <f>+IFERROR(INDEX('Ofertas insignia'!$B$17:$M$52,MATCH('SAIB Nacional'!$B82,'Ofertas insignia'!$B$17:$B$52,0),MATCH('SAIB Nacional'!$K$14,'Ofertas insignia'!$B$16:$M$16,0)),"")</f>
        <v/>
      </c>
    </row>
    <row r="83" spans="11:11" x14ac:dyDescent="0.35">
      <c r="K83" s="52" t="str">
        <f>+IFERROR(INDEX('Ofertas insignia'!$B$17:$M$52,MATCH('SAIB Nacional'!$B83,'Ofertas insignia'!$B$17:$B$52,0),MATCH('SAIB Nacional'!$K$14,'Ofertas insignia'!$B$16:$M$16,0)),"")</f>
        <v/>
      </c>
    </row>
    <row r="84" spans="11:11" x14ac:dyDescent="0.35">
      <c r="K84" s="52" t="str">
        <f>+IFERROR(INDEX('Ofertas insignia'!$B$17:$M$52,MATCH('SAIB Nacional'!$B84,'Ofertas insignia'!$B$17:$B$52,0),MATCH('SAIB Nacional'!$K$14,'Ofertas insignia'!$B$16:$M$16,0)),"")</f>
        <v/>
      </c>
    </row>
    <row r="85" spans="11:11" x14ac:dyDescent="0.35">
      <c r="K85" s="52" t="str">
        <f>+IFERROR(INDEX('Ofertas insignia'!$B$17:$M$52,MATCH('SAIB Nacional'!$B85,'Ofertas insignia'!$B$17:$B$52,0),MATCH('SAIB Nacional'!$K$14,'Ofertas insignia'!$B$16:$M$16,0)),"")</f>
        <v/>
      </c>
    </row>
    <row r="86" spans="11:11" x14ac:dyDescent="0.35">
      <c r="K86" s="52" t="str">
        <f>+IFERROR(INDEX('Ofertas insignia'!$B$17:$M$52,MATCH('SAIB Nacional'!$B86,'Ofertas insignia'!$B$17:$B$52,0),MATCH('SAIB Nacional'!$K$14,'Ofertas insignia'!$B$16:$M$16,0)),"")</f>
        <v/>
      </c>
    </row>
    <row r="87" spans="11:11" x14ac:dyDescent="0.35">
      <c r="K87" s="52" t="str">
        <f>+IFERROR(INDEX('Ofertas insignia'!$B$17:$M$52,MATCH('SAIB Nacional'!$B87,'Ofertas insignia'!$B$17:$B$52,0),MATCH('SAIB Nacional'!$K$14,'Ofertas insignia'!$B$16:$M$16,0)),"")</f>
        <v/>
      </c>
    </row>
    <row r="88" spans="11:11" x14ac:dyDescent="0.35">
      <c r="K88" s="52" t="str">
        <f>+IFERROR(INDEX('Ofertas insignia'!$B$17:$M$52,MATCH('SAIB Nacional'!$B88,'Ofertas insignia'!$B$17:$B$52,0),MATCH('SAIB Nacional'!$K$14,'Ofertas insignia'!$B$16:$M$16,0)),"")</f>
        <v/>
      </c>
    </row>
    <row r="89" spans="11:11" x14ac:dyDescent="0.35">
      <c r="K89" s="52" t="str">
        <f>+IFERROR(INDEX('Ofertas insignia'!$B$17:$M$52,MATCH('SAIB Nacional'!$B89,'Ofertas insignia'!$B$17:$B$52,0),MATCH('SAIB Nacional'!$K$14,'Ofertas insignia'!$B$16:$M$16,0)),"")</f>
        <v/>
      </c>
    </row>
    <row r="90" spans="11:11" x14ac:dyDescent="0.35">
      <c r="K90" s="52" t="str">
        <f>+IFERROR(INDEX('Ofertas insignia'!$B$17:$M$52,MATCH('SAIB Nacional'!$B90,'Ofertas insignia'!$B$17:$B$52,0),MATCH('SAIB Nacional'!$K$14,'Ofertas insignia'!$B$16:$M$16,0)),"")</f>
        <v/>
      </c>
    </row>
    <row r="91" spans="11:11" x14ac:dyDescent="0.35">
      <c r="K91" s="52" t="str">
        <f>+IFERROR(INDEX('Ofertas insignia'!$B$17:$M$52,MATCH('SAIB Nacional'!$B91,'Ofertas insignia'!$B$17:$B$52,0),MATCH('SAIB Nacional'!$K$14,'Ofertas insignia'!$B$16:$M$16,0)),"")</f>
        <v/>
      </c>
    </row>
    <row r="92" spans="11:11" x14ac:dyDescent="0.35">
      <c r="K92" s="52" t="str">
        <f>+IFERROR(INDEX('Ofertas insignia'!$B$17:$M$52,MATCH('SAIB Nacional'!$B92,'Ofertas insignia'!$B$17:$B$52,0),MATCH('SAIB Nacional'!$K$14,'Ofertas insignia'!$B$16:$M$16,0)),"")</f>
        <v/>
      </c>
    </row>
    <row r="93" spans="11:11" x14ac:dyDescent="0.35">
      <c r="K93" s="52" t="str">
        <f>+IFERROR(INDEX('Ofertas insignia'!$B$17:$M$52,MATCH('SAIB Nacional'!$B93,'Ofertas insignia'!$B$17:$B$52,0),MATCH('SAIB Nacional'!$K$14,'Ofertas insignia'!$B$16:$M$16,0)),"")</f>
        <v/>
      </c>
    </row>
    <row r="94" spans="11:11" x14ac:dyDescent="0.35">
      <c r="K94" s="52" t="str">
        <f>+IFERROR(INDEX('Ofertas insignia'!$B$17:$M$52,MATCH('SAIB Nacional'!$B94,'Ofertas insignia'!$B$17:$B$52,0),MATCH('SAIB Nacional'!$K$14,'Ofertas insignia'!$B$16:$M$16,0)),"")</f>
        <v/>
      </c>
    </row>
    <row r="95" spans="11:11" x14ac:dyDescent="0.35">
      <c r="K95" s="52" t="str">
        <f>+IFERROR(INDEX('Ofertas insignia'!$B$17:$M$52,MATCH('SAIB Nacional'!$B95,'Ofertas insignia'!$B$17:$B$52,0),MATCH('SAIB Nacional'!$K$14,'Ofertas insignia'!$B$16:$M$16,0)),"")</f>
        <v/>
      </c>
    </row>
    <row r="96" spans="11:11" x14ac:dyDescent="0.35">
      <c r="K96" s="52" t="str">
        <f>+IFERROR(INDEX('Ofertas insignia'!$B$17:$M$52,MATCH('SAIB Nacional'!$B96,'Ofertas insignia'!$B$17:$B$52,0),MATCH('SAIB Nacional'!$K$14,'Ofertas insignia'!$B$16:$M$16,0)),"")</f>
        <v/>
      </c>
    </row>
    <row r="97" spans="11:11" x14ac:dyDescent="0.35">
      <c r="K97" s="52" t="str">
        <f>+IFERROR(INDEX('Ofertas insignia'!$B$17:$M$52,MATCH('SAIB Nacional'!$B97,'Ofertas insignia'!$B$17:$B$52,0),MATCH('SAIB Nacional'!$K$14,'Ofertas insignia'!$B$16:$M$16,0)),"")</f>
        <v/>
      </c>
    </row>
    <row r="98" spans="11:11" x14ac:dyDescent="0.35">
      <c r="K98" s="52" t="str">
        <f>+IFERROR(INDEX('Ofertas insignia'!$B$17:$M$52,MATCH('SAIB Nacional'!$B98,'Ofertas insignia'!$B$17:$B$52,0),MATCH('SAIB Nacional'!$K$14,'Ofertas insignia'!$B$16:$M$16,0)),"")</f>
        <v/>
      </c>
    </row>
    <row r="99" spans="11:11" x14ac:dyDescent="0.35">
      <c r="K99" s="52" t="str">
        <f>+IFERROR(INDEX('Ofertas insignia'!$B$17:$M$52,MATCH('SAIB Nacional'!$B99,'Ofertas insignia'!$B$17:$B$52,0),MATCH('SAIB Nacional'!$K$14,'Ofertas insignia'!$B$16:$M$16,0)),"")</f>
        <v/>
      </c>
    </row>
    <row r="100" spans="11:11" x14ac:dyDescent="0.35">
      <c r="K100" s="52" t="str">
        <f>+IFERROR(INDEX('Ofertas insignia'!$B$17:$M$52,MATCH('SAIB Nacional'!$B100,'Ofertas insignia'!$B$17:$B$52,0),MATCH('SAIB Nacional'!$K$14,'Ofertas insignia'!$B$16:$M$16,0)),"")</f>
        <v/>
      </c>
    </row>
    <row r="101" spans="11:11" x14ac:dyDescent="0.35">
      <c r="K101" s="52" t="str">
        <f>+IFERROR(INDEX('Ofertas insignia'!$B$17:$M$52,MATCH('SAIB Nacional'!$B101,'Ofertas insignia'!$B$17:$B$52,0),MATCH('SAIB Nacional'!$K$14,'Ofertas insignia'!$B$16:$M$16,0)),"")</f>
        <v/>
      </c>
    </row>
    <row r="102" spans="11:11" x14ac:dyDescent="0.35">
      <c r="K102" s="52" t="str">
        <f>+IFERROR(INDEX('Ofertas insignia'!$B$17:$M$52,MATCH('SAIB Nacional'!$B102,'Ofertas insignia'!$B$17:$B$52,0),MATCH('SAIB Nacional'!$K$14,'Ofertas insignia'!$B$16:$M$16,0)),"")</f>
        <v/>
      </c>
    </row>
    <row r="103" spans="11:11" x14ac:dyDescent="0.35">
      <c r="K103" s="52" t="str">
        <f>+IFERROR(INDEX('Ofertas insignia'!$B$17:$M$52,MATCH('SAIB Nacional'!$B103,'Ofertas insignia'!$B$17:$B$52,0),MATCH('SAIB Nacional'!$K$14,'Ofertas insignia'!$B$16:$M$16,0)),"")</f>
        <v/>
      </c>
    </row>
    <row r="104" spans="11:11" x14ac:dyDescent="0.35">
      <c r="K104" s="52" t="str">
        <f>+IFERROR(INDEX('Ofertas insignia'!$B$17:$M$52,MATCH('SAIB Nacional'!$B104,'Ofertas insignia'!$B$17:$B$52,0),MATCH('SAIB Nacional'!$K$14,'Ofertas insignia'!$B$16:$M$16,0)),"")</f>
        <v/>
      </c>
    </row>
    <row r="105" spans="11:11" x14ac:dyDescent="0.35">
      <c r="K105" s="52" t="str">
        <f>+IFERROR(INDEX('Ofertas insignia'!$B$17:$M$52,MATCH('SAIB Nacional'!$B105,'Ofertas insignia'!$B$17:$B$52,0),MATCH('SAIB Nacional'!$K$14,'Ofertas insignia'!$B$16:$M$16,0)),"")</f>
        <v/>
      </c>
    </row>
    <row r="106" spans="11:11" x14ac:dyDescent="0.35">
      <c r="K106" s="52" t="str">
        <f>+IFERROR(INDEX('Ofertas insignia'!$B$17:$M$52,MATCH('SAIB Nacional'!$B106,'Ofertas insignia'!$B$17:$B$52,0),MATCH('SAIB Nacional'!$K$14,'Ofertas insignia'!$B$16:$M$16,0)),"")</f>
        <v/>
      </c>
    </row>
    <row r="107" spans="11:11" x14ac:dyDescent="0.35">
      <c r="K107" s="52" t="str">
        <f>+IFERROR(INDEX('Ofertas insignia'!$B$17:$M$52,MATCH('SAIB Nacional'!$B107,'Ofertas insignia'!$B$17:$B$52,0),MATCH('SAIB Nacional'!$K$14,'Ofertas insignia'!$B$16:$M$16,0)),"")</f>
        <v/>
      </c>
    </row>
    <row r="108" spans="11:11" x14ac:dyDescent="0.35">
      <c r="K108" s="52" t="str">
        <f>+IFERROR(INDEX('Ofertas insignia'!$B$17:$M$52,MATCH('SAIB Nacional'!$B108,'Ofertas insignia'!$B$17:$B$52,0),MATCH('SAIB Nacional'!$K$14,'Ofertas insignia'!$B$16:$M$16,0)),"")</f>
        <v/>
      </c>
    </row>
    <row r="109" spans="11:11" x14ac:dyDescent="0.35">
      <c r="K109" s="52" t="str">
        <f>+IFERROR(INDEX('Ofertas insignia'!$B$17:$M$52,MATCH('SAIB Nacional'!$B109,'Ofertas insignia'!$B$17:$B$52,0),MATCH('SAIB Nacional'!$K$14,'Ofertas insignia'!$B$16:$M$16,0)),"")</f>
        <v/>
      </c>
    </row>
    <row r="110" spans="11:11" x14ac:dyDescent="0.35">
      <c r="K110" s="52" t="str">
        <f>+IFERROR(INDEX('Ofertas insignia'!$B$17:$M$52,MATCH('SAIB Nacional'!$B110,'Ofertas insignia'!$B$17:$B$52,0),MATCH('SAIB Nacional'!$K$14,'Ofertas insignia'!$B$16:$M$16,0)),"")</f>
        <v/>
      </c>
    </row>
    <row r="111" spans="11:11" x14ac:dyDescent="0.35">
      <c r="K111" s="52" t="str">
        <f>+IFERROR(INDEX('Ofertas insignia'!$B$17:$M$52,MATCH('SAIB Nacional'!$B111,'Ofertas insignia'!$B$17:$B$52,0),MATCH('SAIB Nacional'!$K$14,'Ofertas insignia'!$B$16:$M$16,0)),"")</f>
        <v/>
      </c>
    </row>
    <row r="112" spans="11:11" x14ac:dyDescent="0.35">
      <c r="K112" s="52" t="str">
        <f>+IFERROR(INDEX('Ofertas insignia'!$B$17:$M$52,MATCH('SAIB Nacional'!$B112,'Ofertas insignia'!$B$17:$B$52,0),MATCH('SAIB Nacional'!$K$14,'Ofertas insignia'!$B$16:$M$16,0)),"")</f>
        <v/>
      </c>
    </row>
    <row r="113" spans="11:11" x14ac:dyDescent="0.35">
      <c r="K113" s="52" t="str">
        <f>+IFERROR(INDEX('Ofertas insignia'!$B$17:$M$52,MATCH('SAIB Nacional'!$B113,'Ofertas insignia'!$B$17:$B$52,0),MATCH('SAIB Nacional'!$K$14,'Ofertas insignia'!$B$16:$M$16,0)),"")</f>
        <v/>
      </c>
    </row>
    <row r="114" spans="11:11" x14ac:dyDescent="0.35">
      <c r="K114" s="52" t="str">
        <f>+IFERROR(INDEX('Ofertas insignia'!$B$17:$M$52,MATCH('SAIB Nacional'!$B114,'Ofertas insignia'!$B$17:$B$52,0),MATCH('SAIB Nacional'!$K$14,'Ofertas insignia'!$B$16:$M$16,0)),"")</f>
        <v/>
      </c>
    </row>
    <row r="115" spans="11:11" x14ac:dyDescent="0.35">
      <c r="K115" s="52" t="str">
        <f>+IFERROR(INDEX('Ofertas insignia'!$B$17:$M$52,MATCH('SAIB Nacional'!$B115,'Ofertas insignia'!$B$17:$B$52,0),MATCH('SAIB Nacional'!$K$14,'Ofertas insignia'!$B$16:$M$16,0)),"")</f>
        <v/>
      </c>
    </row>
    <row r="116" spans="11:11" x14ac:dyDescent="0.35">
      <c r="K116" s="52" t="str">
        <f>+IFERROR(INDEX('Ofertas insignia'!$B$17:$M$52,MATCH('SAIB Nacional'!$B116,'Ofertas insignia'!$B$17:$B$52,0),MATCH('SAIB Nacional'!$K$14,'Ofertas insignia'!$B$16:$M$16,0)),"")</f>
        <v/>
      </c>
    </row>
    <row r="117" spans="11:11" x14ac:dyDescent="0.35">
      <c r="K117" s="52" t="str">
        <f>+IFERROR(INDEX('Ofertas insignia'!$B$17:$M$52,MATCH('SAIB Nacional'!$B117,'Ofertas insignia'!$B$17:$B$52,0),MATCH('SAIB Nacional'!$K$14,'Ofertas insignia'!$B$16:$M$16,0)),"")</f>
        <v/>
      </c>
    </row>
    <row r="118" spans="11:11" x14ac:dyDescent="0.35">
      <c r="K118" s="52" t="str">
        <f>+IFERROR(INDEX('Ofertas insignia'!$B$17:$M$52,MATCH('SAIB Nacional'!$B118,'Ofertas insignia'!$B$17:$B$52,0),MATCH('SAIB Nacional'!$K$14,'Ofertas insignia'!$B$16:$M$16,0)),"")</f>
        <v/>
      </c>
    </row>
    <row r="119" spans="11:11" x14ac:dyDescent="0.35">
      <c r="K119" s="52" t="str">
        <f>+IFERROR(INDEX('Ofertas insignia'!$B$17:$M$52,MATCH('SAIB Nacional'!$B119,'Ofertas insignia'!$B$17:$B$52,0),MATCH('SAIB Nacional'!$K$14,'Ofertas insignia'!$B$16:$M$16,0)),"")</f>
        <v/>
      </c>
    </row>
    <row r="120" spans="11:11" x14ac:dyDescent="0.35">
      <c r="K120" s="52" t="str">
        <f>+IFERROR(INDEX('Ofertas insignia'!$B$17:$M$52,MATCH('SAIB Nacional'!$B120,'Ofertas insignia'!$B$17:$B$52,0),MATCH('SAIB Nacional'!$K$14,'Ofertas insignia'!$B$16:$M$16,0)),"")</f>
        <v/>
      </c>
    </row>
    <row r="121" spans="11:11" x14ac:dyDescent="0.35">
      <c r="K121" s="52" t="str">
        <f>+IFERROR(INDEX('Ofertas insignia'!$B$17:$M$52,MATCH('SAIB Nacional'!$B121,'Ofertas insignia'!$B$17:$B$52,0),MATCH('SAIB Nacional'!$K$14,'Ofertas insignia'!$B$16:$M$16,0)),"")</f>
        <v/>
      </c>
    </row>
    <row r="122" spans="11:11" x14ac:dyDescent="0.35">
      <c r="K122" s="52" t="str">
        <f>+IFERROR(INDEX('Ofertas insignia'!$B$17:$M$52,MATCH('SAIB Nacional'!$B122,'Ofertas insignia'!$B$17:$B$52,0),MATCH('SAIB Nacional'!$K$14,'Ofertas insignia'!$B$16:$M$16,0)),"")</f>
        <v/>
      </c>
    </row>
    <row r="123" spans="11:11" x14ac:dyDescent="0.35">
      <c r="K123" s="52" t="str">
        <f>+IFERROR(INDEX('Ofertas insignia'!$B$17:$M$52,MATCH('SAIB Nacional'!$B123,'Ofertas insignia'!$B$17:$B$52,0),MATCH('SAIB Nacional'!$K$14,'Ofertas insignia'!$B$16:$M$16,0)),"")</f>
        <v/>
      </c>
    </row>
    <row r="124" spans="11:11" x14ac:dyDescent="0.35">
      <c r="K124" s="52" t="str">
        <f>+IFERROR(INDEX('Ofertas insignia'!$B$17:$M$52,MATCH('SAIB Nacional'!$B124,'Ofertas insignia'!$B$17:$B$52,0),MATCH('SAIB Nacional'!$K$14,'Ofertas insignia'!$B$16:$M$16,0)),"")</f>
        <v/>
      </c>
    </row>
    <row r="125" spans="11:11" x14ac:dyDescent="0.35">
      <c r="K125" s="52" t="str">
        <f>+IFERROR(INDEX('Ofertas insignia'!$B$17:$M$52,MATCH('SAIB Nacional'!$B125,'Ofertas insignia'!$B$17:$B$52,0),MATCH('SAIB Nacional'!$K$14,'Ofertas insignia'!$B$16:$M$16,0)),"")</f>
        <v/>
      </c>
    </row>
    <row r="126" spans="11:11" x14ac:dyDescent="0.35">
      <c r="K126" s="52" t="str">
        <f>+IFERROR(INDEX('Ofertas insignia'!$B$17:$M$52,MATCH('SAIB Nacional'!$B126,'Ofertas insignia'!$B$17:$B$52,0),MATCH('SAIB Nacional'!$K$14,'Ofertas insignia'!$B$16:$M$16,0)),"")</f>
        <v/>
      </c>
    </row>
    <row r="127" spans="11:11" x14ac:dyDescent="0.35">
      <c r="K127" s="52" t="str">
        <f>+IFERROR(INDEX('Ofertas insignia'!$B$17:$M$52,MATCH('SAIB Nacional'!$B127,'Ofertas insignia'!$B$17:$B$52,0),MATCH('SAIB Nacional'!$K$14,'Ofertas insignia'!$B$16:$M$16,0)),"")</f>
        <v/>
      </c>
    </row>
    <row r="128" spans="11:11" x14ac:dyDescent="0.35">
      <c r="K128" s="52" t="str">
        <f>+IFERROR(INDEX('Ofertas insignia'!$B$17:$M$52,MATCH('SAIB Nacional'!$B128,'Ofertas insignia'!$B$17:$B$52,0),MATCH('SAIB Nacional'!$K$14,'Ofertas insignia'!$B$16:$M$16,0)),"")</f>
        <v/>
      </c>
    </row>
    <row r="129" spans="11:11" x14ac:dyDescent="0.35">
      <c r="K129" s="52" t="str">
        <f>+IFERROR(INDEX('Ofertas insignia'!$B$17:$M$52,MATCH('SAIB Nacional'!$B129,'Ofertas insignia'!$B$17:$B$52,0),MATCH('SAIB Nacional'!$K$14,'Ofertas insignia'!$B$16:$M$16,0)),"")</f>
        <v/>
      </c>
    </row>
    <row r="130" spans="11:11" x14ac:dyDescent="0.35">
      <c r="K130" s="52" t="str">
        <f>+IFERROR(INDEX('Ofertas insignia'!$B$17:$M$52,MATCH('SAIB Nacional'!$B130,'Ofertas insignia'!$B$17:$B$52,0),MATCH('SAIB Nacional'!$K$14,'Ofertas insignia'!$B$16:$M$16,0)),"")</f>
        <v/>
      </c>
    </row>
    <row r="131" spans="11:11" x14ac:dyDescent="0.35">
      <c r="K131" s="52" t="str">
        <f>+IFERROR(INDEX('Ofertas insignia'!$B$17:$M$52,MATCH('SAIB Nacional'!$B131,'Ofertas insignia'!$B$17:$B$52,0),MATCH('SAIB Nacional'!$K$14,'Ofertas insignia'!$B$16:$M$16,0)),"")</f>
        <v/>
      </c>
    </row>
    <row r="132" spans="11:11" x14ac:dyDescent="0.35">
      <c r="K132" s="52" t="str">
        <f>+IFERROR(INDEX('Ofertas insignia'!$B$17:$M$52,MATCH('SAIB Nacional'!$B132,'Ofertas insignia'!$B$17:$B$52,0),MATCH('SAIB Nacional'!$K$14,'Ofertas insignia'!$B$16:$M$16,0)),"")</f>
        <v/>
      </c>
    </row>
    <row r="133" spans="11:11" x14ac:dyDescent="0.35">
      <c r="K133" s="52" t="str">
        <f>+IFERROR(INDEX('Ofertas insignia'!$B$17:$M$52,MATCH('SAIB Nacional'!$B133,'Ofertas insignia'!$B$17:$B$52,0),MATCH('SAIB Nacional'!$K$14,'Ofertas insignia'!$B$16:$M$16,0)),"")</f>
        <v/>
      </c>
    </row>
    <row r="134" spans="11:11" x14ac:dyDescent="0.35">
      <c r="K134" s="52" t="str">
        <f>+IFERROR(INDEX('Ofertas insignia'!$B$17:$M$52,MATCH('SAIB Nacional'!$B134,'Ofertas insignia'!$B$17:$B$52,0),MATCH('SAIB Nacional'!$K$14,'Ofertas insignia'!$B$16:$M$16,0)),"")</f>
        <v/>
      </c>
    </row>
    <row r="135" spans="11:11" x14ac:dyDescent="0.35">
      <c r="K135" s="52" t="str">
        <f>+IFERROR(INDEX('Ofertas insignia'!$B$17:$M$52,MATCH('SAIB Nacional'!$B135,'Ofertas insignia'!$B$17:$B$52,0),MATCH('SAIB Nacional'!$K$14,'Ofertas insignia'!$B$16:$M$16,0)),"")</f>
        <v/>
      </c>
    </row>
    <row r="136" spans="11:11" x14ac:dyDescent="0.35">
      <c r="K136" s="52" t="str">
        <f>+IFERROR(INDEX('Ofertas insignia'!$B$17:$M$52,MATCH('SAIB Nacional'!$B136,'Ofertas insignia'!$B$17:$B$52,0),MATCH('SAIB Nacional'!$K$14,'Ofertas insignia'!$B$16:$M$16,0)),"")</f>
        <v/>
      </c>
    </row>
    <row r="137" spans="11:11" x14ac:dyDescent="0.35">
      <c r="K137" s="52" t="str">
        <f>+IFERROR(INDEX('Ofertas insignia'!$B$17:$M$52,MATCH('SAIB Nacional'!$B137,'Ofertas insignia'!$B$17:$B$52,0),MATCH('SAIB Nacional'!$K$14,'Ofertas insignia'!$B$16:$M$16,0)),"")</f>
        <v/>
      </c>
    </row>
    <row r="138" spans="11:11" x14ac:dyDescent="0.35">
      <c r="K138" s="52" t="str">
        <f>+IFERROR(INDEX('Ofertas insignia'!$B$17:$M$52,MATCH('SAIB Nacional'!$B138,'Ofertas insignia'!$B$17:$B$52,0),MATCH('SAIB Nacional'!$K$14,'Ofertas insignia'!$B$16:$M$16,0)),"")</f>
        <v/>
      </c>
    </row>
    <row r="139" spans="11:11" x14ac:dyDescent="0.35">
      <c r="K139" s="52" t="str">
        <f>+IFERROR(INDEX('Ofertas insignia'!$B$17:$M$52,MATCH('SAIB Nacional'!$B139,'Ofertas insignia'!$B$17:$B$52,0),MATCH('SAIB Nacional'!$K$14,'Ofertas insignia'!$B$16:$M$16,0)),"")</f>
        <v/>
      </c>
    </row>
    <row r="140" spans="11:11" x14ac:dyDescent="0.35">
      <c r="K140" s="52" t="str">
        <f>+IFERROR(INDEX('Ofertas insignia'!$B$17:$M$52,MATCH('SAIB Nacional'!$B140,'Ofertas insignia'!$B$17:$B$52,0),MATCH('SAIB Nacional'!$K$14,'Ofertas insignia'!$B$16:$M$16,0)),"")</f>
        <v/>
      </c>
    </row>
    <row r="141" spans="11:11" x14ac:dyDescent="0.35">
      <c r="K141" s="52" t="str">
        <f>+IFERROR(INDEX('Ofertas insignia'!$B$17:$M$52,MATCH('SAIB Nacional'!$B141,'Ofertas insignia'!$B$17:$B$52,0),MATCH('SAIB Nacional'!$K$14,'Ofertas insignia'!$B$16:$M$16,0)),"")</f>
        <v/>
      </c>
    </row>
    <row r="142" spans="11:11" x14ac:dyDescent="0.35">
      <c r="K142" s="52" t="str">
        <f>+IFERROR(INDEX('Ofertas insignia'!$B$17:$M$52,MATCH('SAIB Nacional'!$B142,'Ofertas insignia'!$B$17:$B$52,0),MATCH('SAIB Nacional'!$K$14,'Ofertas insignia'!$B$16:$M$16,0)),"")</f>
        <v/>
      </c>
    </row>
    <row r="143" spans="11:11" x14ac:dyDescent="0.35">
      <c r="K143" s="52" t="str">
        <f>+IFERROR(INDEX('Ofertas insignia'!$B$17:$M$52,MATCH('SAIB Nacional'!$B143,'Ofertas insignia'!$B$17:$B$52,0),MATCH('SAIB Nacional'!$K$14,'Ofertas insignia'!$B$16:$M$16,0)),"")</f>
        <v/>
      </c>
    </row>
    <row r="144" spans="11:11" x14ac:dyDescent="0.35">
      <c r="K144" s="52" t="str">
        <f>+IFERROR(INDEX('Ofertas insignia'!$B$17:$M$52,MATCH('SAIB Nacional'!$B144,'Ofertas insignia'!$B$17:$B$52,0),MATCH('SAIB Nacional'!$K$14,'Ofertas insignia'!$B$16:$M$16,0)),"")</f>
        <v/>
      </c>
    </row>
    <row r="145" spans="11:11" x14ac:dyDescent="0.35">
      <c r="K145" s="52" t="str">
        <f>+IFERROR(INDEX('Ofertas insignia'!$B$17:$M$52,MATCH('SAIB Nacional'!$B145,'Ofertas insignia'!$B$17:$B$52,0),MATCH('SAIB Nacional'!$K$14,'Ofertas insignia'!$B$16:$M$16,0)),"")</f>
        <v/>
      </c>
    </row>
    <row r="146" spans="11:11" x14ac:dyDescent="0.35">
      <c r="K146" s="52" t="str">
        <f>+IFERROR(INDEX('Ofertas insignia'!$B$17:$M$52,MATCH('SAIB Nacional'!$B146,'Ofertas insignia'!$B$17:$B$52,0),MATCH('SAIB Nacional'!$K$14,'Ofertas insignia'!$B$16:$M$16,0)),"")</f>
        <v/>
      </c>
    </row>
    <row r="147" spans="11:11" x14ac:dyDescent="0.35">
      <c r="K147" s="52" t="str">
        <f>+IFERROR(INDEX('Ofertas insignia'!$B$17:$M$52,MATCH('SAIB Nacional'!$B147,'Ofertas insignia'!$B$17:$B$52,0),MATCH('SAIB Nacional'!$K$14,'Ofertas insignia'!$B$16:$M$16,0)),"")</f>
        <v/>
      </c>
    </row>
    <row r="148" spans="11:11" x14ac:dyDescent="0.35">
      <c r="K148" s="52" t="str">
        <f>+IFERROR(INDEX('Ofertas insignia'!$B$17:$M$52,MATCH('SAIB Nacional'!$B148,'Ofertas insignia'!$B$17:$B$52,0),MATCH('SAIB Nacional'!$K$14,'Ofertas insignia'!$B$16:$M$16,0)),"")</f>
        <v/>
      </c>
    </row>
    <row r="149" spans="11:11" x14ac:dyDescent="0.35">
      <c r="K149" s="52" t="str">
        <f>+IFERROR(INDEX('Ofertas insignia'!$B$17:$M$52,MATCH('SAIB Nacional'!$B149,'Ofertas insignia'!$B$17:$B$52,0),MATCH('SAIB Nacional'!$K$14,'Ofertas insignia'!$B$16:$M$16,0)),"")</f>
        <v/>
      </c>
    </row>
    <row r="150" spans="11:11" x14ac:dyDescent="0.35">
      <c r="K150" s="52" t="str">
        <f>+IFERROR(INDEX('Ofertas insignia'!$B$17:$M$52,MATCH('SAIB Nacional'!$B150,'Ofertas insignia'!$B$17:$B$52,0),MATCH('SAIB Nacional'!$K$14,'Ofertas insignia'!$B$16:$M$16,0)),"")</f>
        <v/>
      </c>
    </row>
    <row r="151" spans="11:11" x14ac:dyDescent="0.35">
      <c r="K151" s="52" t="str">
        <f>+IFERROR(INDEX('Ofertas insignia'!$B$17:$M$52,MATCH('SAIB Nacional'!$B151,'Ofertas insignia'!$B$17:$B$52,0),MATCH('SAIB Nacional'!$K$14,'Ofertas insignia'!$B$16:$M$16,0)),"")</f>
        <v/>
      </c>
    </row>
    <row r="152" spans="11:11" x14ac:dyDescent="0.35">
      <c r="K152" s="52" t="str">
        <f>+IFERROR(INDEX('Ofertas insignia'!$B$17:$M$52,MATCH('SAIB Nacional'!$B152,'Ofertas insignia'!$B$17:$B$52,0),MATCH('SAIB Nacional'!$K$14,'Ofertas insignia'!$B$16:$M$16,0)),"")</f>
        <v/>
      </c>
    </row>
    <row r="153" spans="11:11" x14ac:dyDescent="0.35">
      <c r="K153" s="52" t="str">
        <f>+IFERROR(INDEX('Ofertas insignia'!$B$17:$M$52,MATCH('SAIB Nacional'!$B153,'Ofertas insignia'!$B$17:$B$52,0),MATCH('SAIB Nacional'!$K$14,'Ofertas insignia'!$B$16:$M$16,0)),"")</f>
        <v/>
      </c>
    </row>
    <row r="154" spans="11:11" x14ac:dyDescent="0.35">
      <c r="K154" s="52" t="str">
        <f>+IFERROR(INDEX('Ofertas insignia'!$B$17:$M$52,MATCH('SAIB Nacional'!$B154,'Ofertas insignia'!$B$17:$B$52,0),MATCH('SAIB Nacional'!$K$14,'Ofertas insignia'!$B$16:$M$16,0)),"")</f>
        <v/>
      </c>
    </row>
    <row r="155" spans="11:11" x14ac:dyDescent="0.35">
      <c r="K155" s="52" t="str">
        <f>+IFERROR(INDEX('Ofertas insignia'!$B$17:$M$52,MATCH('SAIB Nacional'!$B155,'Ofertas insignia'!$B$17:$B$52,0),MATCH('SAIB Nacional'!$K$14,'Ofertas insignia'!$B$16:$M$16,0)),"")</f>
        <v/>
      </c>
    </row>
    <row r="156" spans="11:11" x14ac:dyDescent="0.35">
      <c r="K156" s="52" t="str">
        <f>+IFERROR(INDEX('Ofertas insignia'!$B$17:$M$52,MATCH('SAIB Nacional'!$B156,'Ofertas insignia'!$B$17:$B$52,0),MATCH('SAIB Nacional'!$K$14,'Ofertas insignia'!$B$16:$M$16,0)),"")</f>
        <v/>
      </c>
    </row>
    <row r="157" spans="11:11" x14ac:dyDescent="0.35">
      <c r="K157" s="52" t="str">
        <f>+IFERROR(INDEX('Ofertas insignia'!$B$17:$M$52,MATCH('SAIB Nacional'!$B157,'Ofertas insignia'!$B$17:$B$52,0),MATCH('SAIB Nacional'!$K$14,'Ofertas insignia'!$B$16:$M$16,0)),"")</f>
        <v/>
      </c>
    </row>
    <row r="158" spans="11:11" x14ac:dyDescent="0.35">
      <c r="K158" s="52" t="str">
        <f>+IFERROR(INDEX('Ofertas insignia'!$B$17:$M$52,MATCH('SAIB Nacional'!$B158,'Ofertas insignia'!$B$17:$B$52,0),MATCH('SAIB Nacional'!$K$14,'Ofertas insignia'!$B$16:$M$16,0)),"")</f>
        <v/>
      </c>
    </row>
    <row r="159" spans="11:11" x14ac:dyDescent="0.35">
      <c r="K159" s="52" t="str">
        <f>+IFERROR(INDEX('Ofertas insignia'!$B$17:$M$52,MATCH('SAIB Nacional'!$B159,'Ofertas insignia'!$B$17:$B$52,0),MATCH('SAIB Nacional'!$K$14,'Ofertas insignia'!$B$16:$M$16,0)),"")</f>
        <v/>
      </c>
    </row>
    <row r="160" spans="11:11" x14ac:dyDescent="0.35">
      <c r="K160" s="52" t="str">
        <f>+IFERROR(INDEX('Ofertas insignia'!$B$17:$M$52,MATCH('SAIB Nacional'!$B160,'Ofertas insignia'!$B$17:$B$52,0),MATCH('SAIB Nacional'!$K$14,'Ofertas insignia'!$B$16:$M$16,0)),"")</f>
        <v/>
      </c>
    </row>
    <row r="161" spans="11:11" x14ac:dyDescent="0.35">
      <c r="K161" s="52" t="str">
        <f>+IFERROR(INDEX('Ofertas insignia'!$B$17:$M$52,MATCH('SAIB Nacional'!$B161,'Ofertas insignia'!$B$17:$B$52,0),MATCH('SAIB Nacional'!$K$14,'Ofertas insignia'!$B$16:$M$16,0)),"")</f>
        <v/>
      </c>
    </row>
    <row r="162" spans="11:11" x14ac:dyDescent="0.35">
      <c r="K162" s="52" t="str">
        <f>+IFERROR(INDEX('Ofertas insignia'!$B$17:$M$52,MATCH('SAIB Nacional'!$B162,'Ofertas insignia'!$B$17:$B$52,0),MATCH('SAIB Nacional'!$K$14,'Ofertas insignia'!$B$16:$M$16,0)),"")</f>
        <v/>
      </c>
    </row>
    <row r="163" spans="11:11" x14ac:dyDescent="0.35">
      <c r="K163" s="52" t="str">
        <f>+IFERROR(INDEX('Ofertas insignia'!$B$17:$M$52,MATCH('SAIB Nacional'!$B163,'Ofertas insignia'!$B$17:$B$52,0),MATCH('SAIB Nacional'!$K$14,'Ofertas insignia'!$B$16:$M$16,0)),"")</f>
        <v/>
      </c>
    </row>
    <row r="164" spans="11:11" x14ac:dyDescent="0.35">
      <c r="K164" s="52" t="str">
        <f>+IFERROR(INDEX('Ofertas insignia'!$B$17:$M$52,MATCH('SAIB Nacional'!$B164,'Ofertas insignia'!$B$17:$B$52,0),MATCH('SAIB Nacional'!$K$14,'Ofertas insignia'!$B$16:$M$16,0)),"")</f>
        <v/>
      </c>
    </row>
    <row r="165" spans="11:11" x14ac:dyDescent="0.35">
      <c r="K165" s="52" t="str">
        <f>+IFERROR(INDEX('Ofertas insignia'!$B$17:$M$52,MATCH('SAIB Nacional'!$B165,'Ofertas insignia'!$B$17:$B$52,0),MATCH('SAIB Nacional'!$K$14,'Ofertas insignia'!$B$16:$M$16,0)),"")</f>
        <v/>
      </c>
    </row>
    <row r="166" spans="11:11" x14ac:dyDescent="0.35">
      <c r="K166" s="52" t="str">
        <f>+IFERROR(INDEX('Ofertas insignia'!$B$17:$M$52,MATCH('SAIB Nacional'!$B166,'Ofertas insignia'!$B$17:$B$52,0),MATCH('SAIB Nacional'!$K$14,'Ofertas insignia'!$B$16:$M$16,0)),"")</f>
        <v/>
      </c>
    </row>
    <row r="167" spans="11:11" x14ac:dyDescent="0.35">
      <c r="K167" s="52" t="str">
        <f>+IFERROR(INDEX('Ofertas insignia'!$B$17:$M$52,MATCH('SAIB Nacional'!$B167,'Ofertas insignia'!$B$17:$B$52,0),MATCH('SAIB Nacional'!$K$14,'Ofertas insignia'!$B$16:$M$16,0)),"")</f>
        <v/>
      </c>
    </row>
    <row r="168" spans="11:11" x14ac:dyDescent="0.35">
      <c r="K168" s="52" t="str">
        <f>+IFERROR(INDEX('Ofertas insignia'!$B$17:$M$52,MATCH('SAIB Nacional'!$B168,'Ofertas insignia'!$B$17:$B$52,0),MATCH('SAIB Nacional'!$K$14,'Ofertas insignia'!$B$16:$M$16,0)),"")</f>
        <v/>
      </c>
    </row>
    <row r="169" spans="11:11" x14ac:dyDescent="0.35">
      <c r="K169" s="52" t="str">
        <f>+IFERROR(INDEX('Ofertas insignia'!$B$17:$M$52,MATCH('SAIB Nacional'!$B169,'Ofertas insignia'!$B$17:$B$52,0),MATCH('SAIB Nacional'!$K$14,'Ofertas insignia'!$B$16:$M$16,0)),"")</f>
        <v/>
      </c>
    </row>
    <row r="170" spans="11:11" x14ac:dyDescent="0.35">
      <c r="K170" s="52" t="str">
        <f>+IFERROR(INDEX('Ofertas insignia'!$B$17:$M$52,MATCH('SAIB Nacional'!$B170,'Ofertas insignia'!$B$17:$B$52,0),MATCH('SAIB Nacional'!$K$14,'Ofertas insignia'!$B$16:$M$16,0)),"")</f>
        <v/>
      </c>
    </row>
    <row r="171" spans="11:11" x14ac:dyDescent="0.35">
      <c r="K171" s="52" t="str">
        <f>+IFERROR(INDEX('Ofertas insignia'!$B$17:$M$52,MATCH('SAIB Nacional'!$B171,'Ofertas insignia'!$B$17:$B$52,0),MATCH('SAIB Nacional'!$K$14,'Ofertas insignia'!$B$16:$M$16,0)),"")</f>
        <v/>
      </c>
    </row>
    <row r="172" spans="11:11" x14ac:dyDescent="0.35">
      <c r="K172" s="52" t="str">
        <f>+IFERROR(INDEX('Ofertas insignia'!$B$17:$M$52,MATCH('SAIB Nacional'!$B172,'Ofertas insignia'!$B$17:$B$52,0),MATCH('SAIB Nacional'!$K$14,'Ofertas insignia'!$B$16:$M$16,0)),"")</f>
        <v/>
      </c>
    </row>
    <row r="173" spans="11:11" x14ac:dyDescent="0.35">
      <c r="K173" s="52" t="str">
        <f>+IFERROR(INDEX('Ofertas insignia'!$B$17:$M$52,MATCH('SAIB Nacional'!$B173,'Ofertas insignia'!$B$17:$B$52,0),MATCH('SAIB Nacional'!$K$14,'Ofertas insignia'!$B$16:$M$16,0)),"")</f>
        <v/>
      </c>
    </row>
    <row r="174" spans="11:11" x14ac:dyDescent="0.35">
      <c r="K174" s="52" t="str">
        <f>+IFERROR(INDEX('Ofertas insignia'!$B$17:$M$52,MATCH('SAIB Nacional'!$B174,'Ofertas insignia'!$B$17:$B$52,0),MATCH('SAIB Nacional'!$K$14,'Ofertas insignia'!$B$16:$M$16,0)),"")</f>
        <v/>
      </c>
    </row>
    <row r="175" spans="11:11" x14ac:dyDescent="0.35">
      <c r="K175" s="52" t="str">
        <f>+IFERROR(INDEX('Ofertas insignia'!$B$17:$M$52,MATCH('SAIB Nacional'!$B175,'Ofertas insignia'!$B$17:$B$52,0),MATCH('SAIB Nacional'!$K$14,'Ofertas insignia'!$B$16:$M$16,0)),"")</f>
        <v/>
      </c>
    </row>
    <row r="176" spans="11:11" x14ac:dyDescent="0.35">
      <c r="K176" s="52" t="str">
        <f>+IFERROR(INDEX('Ofertas insignia'!$B$17:$M$52,MATCH('SAIB Nacional'!$B176,'Ofertas insignia'!$B$17:$B$52,0),MATCH('SAIB Nacional'!$K$14,'Ofertas insignia'!$B$16:$M$16,0)),"")</f>
        <v/>
      </c>
    </row>
    <row r="177" spans="11:11" x14ac:dyDescent="0.35">
      <c r="K177" s="52" t="str">
        <f>+IFERROR(INDEX('Ofertas insignia'!$B$17:$M$52,MATCH('SAIB Nacional'!$B177,'Ofertas insignia'!$B$17:$B$52,0),MATCH('SAIB Nacional'!$K$14,'Ofertas insignia'!$B$16:$M$16,0)),"")</f>
        <v/>
      </c>
    </row>
    <row r="178" spans="11:11" x14ac:dyDescent="0.35">
      <c r="K178" s="52" t="str">
        <f>+IFERROR(INDEX('Ofertas insignia'!$B$17:$M$52,MATCH('SAIB Nacional'!$B178,'Ofertas insignia'!$B$17:$B$52,0),MATCH('SAIB Nacional'!$K$14,'Ofertas insignia'!$B$16:$M$16,0)),"")</f>
        <v/>
      </c>
    </row>
    <row r="179" spans="11:11" x14ac:dyDescent="0.35">
      <c r="K179" s="52" t="str">
        <f>+IFERROR(INDEX('Ofertas insignia'!$B$17:$M$52,MATCH('SAIB Nacional'!$B179,'Ofertas insignia'!$B$17:$B$52,0),MATCH('SAIB Nacional'!$K$14,'Ofertas insignia'!$B$16:$M$16,0)),"")</f>
        <v/>
      </c>
    </row>
    <row r="180" spans="11:11" x14ac:dyDescent="0.35">
      <c r="K180" s="52" t="str">
        <f>+IFERROR(INDEX('Ofertas insignia'!$B$17:$M$52,MATCH('SAIB Nacional'!$B180,'Ofertas insignia'!$B$17:$B$52,0),MATCH('SAIB Nacional'!$K$14,'Ofertas insignia'!$B$16:$M$16,0)),"")</f>
        <v/>
      </c>
    </row>
    <row r="181" spans="11:11" x14ac:dyDescent="0.35">
      <c r="K181" s="52" t="str">
        <f>+IFERROR(INDEX('Ofertas insignia'!$B$17:$M$52,MATCH('SAIB Nacional'!$B181,'Ofertas insignia'!$B$17:$B$52,0),MATCH('SAIB Nacional'!$K$14,'Ofertas insignia'!$B$16:$M$16,0)),"")</f>
        <v/>
      </c>
    </row>
    <row r="182" spans="11:11" x14ac:dyDescent="0.35">
      <c r="K182" s="52" t="str">
        <f>+IFERROR(INDEX('Ofertas insignia'!$B$17:$M$52,MATCH('SAIB Nacional'!$B182,'Ofertas insignia'!$B$17:$B$52,0),MATCH('SAIB Nacional'!$K$14,'Ofertas insignia'!$B$16:$M$16,0)),"")</f>
        <v/>
      </c>
    </row>
    <row r="183" spans="11:11" x14ac:dyDescent="0.35">
      <c r="K183" s="52" t="str">
        <f>+IFERROR(INDEX('Ofertas insignia'!$B$17:$M$52,MATCH('SAIB Nacional'!$B183,'Ofertas insignia'!$B$17:$B$52,0),MATCH('SAIB Nacional'!$K$14,'Ofertas insignia'!$B$16:$M$16,0)),"")</f>
        <v/>
      </c>
    </row>
    <row r="184" spans="11:11" x14ac:dyDescent="0.35">
      <c r="K184" s="52" t="str">
        <f>+IFERROR(INDEX('Ofertas insignia'!$B$17:$M$52,MATCH('SAIB Nacional'!$B184,'Ofertas insignia'!$B$17:$B$52,0),MATCH('SAIB Nacional'!$K$14,'Ofertas insignia'!$B$16:$M$16,0)),"")</f>
        <v/>
      </c>
    </row>
    <row r="185" spans="11:11" x14ac:dyDescent="0.35">
      <c r="K185" s="52" t="str">
        <f>+IFERROR(INDEX('Ofertas insignia'!$B$17:$M$52,MATCH('SAIB Nacional'!$B185,'Ofertas insignia'!$B$17:$B$52,0),MATCH('SAIB Nacional'!$K$14,'Ofertas insignia'!$B$16:$M$16,0)),"")</f>
        <v/>
      </c>
    </row>
    <row r="186" spans="11:11" x14ac:dyDescent="0.35">
      <c r="K186" s="52" t="str">
        <f>+IFERROR(INDEX('Ofertas insignia'!$B$17:$M$52,MATCH('SAIB Nacional'!$B186,'Ofertas insignia'!$B$17:$B$52,0),MATCH('SAIB Nacional'!$K$14,'Ofertas insignia'!$B$16:$M$16,0)),"")</f>
        <v/>
      </c>
    </row>
    <row r="187" spans="11:11" x14ac:dyDescent="0.35">
      <c r="K187" s="52" t="str">
        <f>+IFERROR(INDEX('Ofertas insignia'!$B$17:$M$52,MATCH('SAIB Nacional'!$B187,'Ofertas insignia'!$B$17:$B$52,0),MATCH('SAIB Nacional'!$K$14,'Ofertas insignia'!$B$16:$M$16,0)),"")</f>
        <v/>
      </c>
    </row>
    <row r="188" spans="11:11" x14ac:dyDescent="0.35">
      <c r="K188" s="52" t="str">
        <f>+IFERROR(INDEX('Ofertas insignia'!$B$17:$M$52,MATCH('SAIB Nacional'!$B188,'Ofertas insignia'!$B$17:$B$52,0),MATCH('SAIB Nacional'!$K$14,'Ofertas insignia'!$B$16:$M$16,0)),"")</f>
        <v/>
      </c>
    </row>
    <row r="189" spans="11:11" x14ac:dyDescent="0.35">
      <c r="K189" s="52" t="str">
        <f>+IFERROR(INDEX('Ofertas insignia'!$B$17:$M$52,MATCH('SAIB Nacional'!$B189,'Ofertas insignia'!$B$17:$B$52,0),MATCH('SAIB Nacional'!$K$14,'Ofertas insignia'!$B$16:$M$16,0)),"")</f>
        <v/>
      </c>
    </row>
    <row r="190" spans="11:11" x14ac:dyDescent="0.35">
      <c r="K190" s="52" t="str">
        <f>+IFERROR(INDEX('Ofertas insignia'!$B$17:$M$52,MATCH('SAIB Nacional'!$B190,'Ofertas insignia'!$B$17:$B$52,0),MATCH('SAIB Nacional'!$K$14,'Ofertas insignia'!$B$16:$M$16,0)),"")</f>
        <v/>
      </c>
    </row>
    <row r="191" spans="11:11" x14ac:dyDescent="0.35">
      <c r="K191" s="52" t="str">
        <f>+IFERROR(INDEX('Ofertas insignia'!$B$17:$M$52,MATCH('SAIB Nacional'!$B191,'Ofertas insignia'!$B$17:$B$52,0),MATCH('SAIB Nacional'!$K$14,'Ofertas insignia'!$B$16:$M$16,0)),"")</f>
        <v/>
      </c>
    </row>
    <row r="192" spans="11:11" x14ac:dyDescent="0.35">
      <c r="K192" s="52" t="str">
        <f>+IFERROR(INDEX('Ofertas insignia'!$B$17:$M$52,MATCH('SAIB Nacional'!$B192,'Ofertas insignia'!$B$17:$B$52,0),MATCH('SAIB Nacional'!$K$14,'Ofertas insignia'!$B$16:$M$16,0)),"")</f>
        <v/>
      </c>
    </row>
    <row r="193" spans="11:11" x14ac:dyDescent="0.35">
      <c r="K193" s="52" t="str">
        <f>+IFERROR(INDEX('Ofertas insignia'!$B$17:$M$52,MATCH('SAIB Nacional'!$B193,'Ofertas insignia'!$B$17:$B$52,0),MATCH('SAIB Nacional'!$K$14,'Ofertas insignia'!$B$16:$M$16,0)),"")</f>
        <v/>
      </c>
    </row>
    <row r="194" spans="11:11" x14ac:dyDescent="0.35">
      <c r="K194" s="52" t="str">
        <f>+IFERROR(INDEX('Ofertas insignia'!$B$17:$M$52,MATCH('SAIB Nacional'!$B194,'Ofertas insignia'!$B$17:$B$52,0),MATCH('SAIB Nacional'!$K$14,'Ofertas insignia'!$B$16:$M$16,0)),"")</f>
        <v/>
      </c>
    </row>
    <row r="195" spans="11:11" x14ac:dyDescent="0.35">
      <c r="K195" s="52" t="str">
        <f>+IFERROR(INDEX('Ofertas insignia'!$B$17:$M$52,MATCH('SAIB Nacional'!$B195,'Ofertas insignia'!$B$17:$B$52,0),MATCH('SAIB Nacional'!$K$14,'Ofertas insignia'!$B$16:$M$16,0)),"")</f>
        <v/>
      </c>
    </row>
    <row r="196" spans="11:11" x14ac:dyDescent="0.35">
      <c r="K196" s="52" t="str">
        <f>+IFERROR(INDEX('Ofertas insignia'!$B$17:$M$52,MATCH('SAIB Nacional'!$B196,'Ofertas insignia'!$B$17:$B$52,0),MATCH('SAIB Nacional'!$K$14,'Ofertas insignia'!$B$16:$M$16,0)),"")</f>
        <v/>
      </c>
    </row>
    <row r="197" spans="11:11" x14ac:dyDescent="0.35">
      <c r="K197" s="52" t="str">
        <f>+IFERROR(INDEX('Ofertas insignia'!$B$17:$M$52,MATCH('SAIB Nacional'!$B197,'Ofertas insignia'!$B$17:$B$52,0),MATCH('SAIB Nacional'!$K$14,'Ofertas insignia'!$B$16:$M$16,0)),"")</f>
        <v/>
      </c>
    </row>
    <row r="198" spans="11:11" x14ac:dyDescent="0.35">
      <c r="K198" s="52" t="str">
        <f>+IFERROR(INDEX('Ofertas insignia'!$B$17:$M$52,MATCH('SAIB Nacional'!$B198,'Ofertas insignia'!$B$17:$B$52,0),MATCH('SAIB Nacional'!$K$14,'Ofertas insignia'!$B$16:$M$16,0)),"")</f>
        <v/>
      </c>
    </row>
    <row r="199" spans="11:11" x14ac:dyDescent="0.35">
      <c r="K199" s="52" t="str">
        <f>+IFERROR(INDEX('Ofertas insignia'!$B$17:$M$52,MATCH('SAIB Nacional'!$B199,'Ofertas insignia'!$B$17:$B$52,0),MATCH('SAIB Nacional'!$K$14,'Ofertas insignia'!$B$16:$M$16,0)),"")</f>
        <v/>
      </c>
    </row>
    <row r="200" spans="11:11" x14ac:dyDescent="0.35">
      <c r="K200" s="52" t="str">
        <f>+IFERROR(INDEX('Ofertas insignia'!$B$17:$M$52,MATCH('SAIB Nacional'!$B200,'Ofertas insignia'!$B$17:$B$52,0),MATCH('SAIB Nacional'!$K$14,'Ofertas insignia'!$B$16:$M$16,0)),"")</f>
        <v/>
      </c>
    </row>
    <row r="201" spans="11:11" x14ac:dyDescent="0.35">
      <c r="K201" s="52" t="str">
        <f>+IFERROR(INDEX('Ofertas insignia'!$B$17:$M$52,MATCH('SAIB Nacional'!$B201,'Ofertas insignia'!$B$17:$B$52,0),MATCH('SAIB Nacional'!$K$14,'Ofertas insignia'!$B$16:$M$16,0)),"")</f>
        <v/>
      </c>
    </row>
    <row r="202" spans="11:11" x14ac:dyDescent="0.35">
      <c r="K202" s="52" t="str">
        <f>+IFERROR(INDEX('Ofertas insignia'!$B$17:$M$52,MATCH('SAIB Nacional'!$B202,'Ofertas insignia'!$B$17:$B$52,0),MATCH('SAIB Nacional'!$K$14,'Ofertas insignia'!$B$16:$M$16,0)),"")</f>
        <v/>
      </c>
    </row>
    <row r="203" spans="11:11" x14ac:dyDescent="0.35">
      <c r="K203" s="52" t="str">
        <f>+IFERROR(INDEX('Ofertas insignia'!$B$17:$M$52,MATCH('SAIB Nacional'!$B203,'Ofertas insignia'!$B$17:$B$52,0),MATCH('SAIB Nacional'!$K$14,'Ofertas insignia'!$B$16:$M$16,0)),"")</f>
        <v/>
      </c>
    </row>
    <row r="204" spans="11:11" x14ac:dyDescent="0.35">
      <c r="K204" s="52" t="str">
        <f>+IFERROR(INDEX('Ofertas insignia'!$B$17:$M$52,MATCH('SAIB Nacional'!$B204,'Ofertas insignia'!$B$17:$B$52,0),MATCH('SAIB Nacional'!$K$14,'Ofertas insignia'!$B$16:$M$16,0)),"")</f>
        <v/>
      </c>
    </row>
    <row r="205" spans="11:11" x14ac:dyDescent="0.35">
      <c r="K205" s="52" t="str">
        <f>+IFERROR(INDEX('Ofertas insignia'!$B$17:$M$52,MATCH('SAIB Nacional'!$B205,'Ofertas insignia'!$B$17:$B$52,0),MATCH('SAIB Nacional'!$K$14,'Ofertas insignia'!$B$16:$M$16,0)),"")</f>
        <v/>
      </c>
    </row>
    <row r="206" spans="11:11" x14ac:dyDescent="0.35">
      <c r="K206" s="52" t="str">
        <f>+IFERROR(INDEX('Ofertas insignia'!$B$17:$M$52,MATCH('SAIB Nacional'!$B206,'Ofertas insignia'!$B$17:$B$52,0),MATCH('SAIB Nacional'!$K$14,'Ofertas insignia'!$B$16:$M$16,0)),"")</f>
        <v/>
      </c>
    </row>
    <row r="207" spans="11:11" x14ac:dyDescent="0.35">
      <c r="K207" s="52" t="str">
        <f>+IFERROR(INDEX('Ofertas insignia'!$B$17:$M$52,MATCH('SAIB Nacional'!$B207,'Ofertas insignia'!$B$17:$B$52,0),MATCH('SAIB Nacional'!$K$14,'Ofertas insignia'!$B$16:$M$16,0)),"")</f>
        <v/>
      </c>
    </row>
    <row r="208" spans="11:11" x14ac:dyDescent="0.35">
      <c r="K208" s="52" t="str">
        <f>+IFERROR(INDEX('Ofertas insignia'!$B$17:$M$52,MATCH('SAIB Nacional'!$B208,'Ofertas insignia'!$B$17:$B$52,0),MATCH('SAIB Nacional'!$K$14,'Ofertas insignia'!$B$16:$M$16,0)),"")</f>
        <v/>
      </c>
    </row>
    <row r="209" spans="11:11" x14ac:dyDescent="0.35">
      <c r="K209" s="52" t="str">
        <f>+IFERROR(INDEX('Ofertas insignia'!$B$17:$M$52,MATCH('SAIB Nacional'!$B209,'Ofertas insignia'!$B$17:$B$52,0),MATCH('SAIB Nacional'!$K$14,'Ofertas insignia'!$B$16:$M$16,0)),"")</f>
        <v/>
      </c>
    </row>
  </sheetData>
  <conditionalFormatting sqref="C10">
    <cfRule type="containsText" dxfId="67" priority="3"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F70A7E3-7BD3-4452-8302-B98563755965}">
          <x14:formula1>
            <xm:f>'Consolidado Resultados'!$B$14:$B$19</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1AE50-C500-4552-ADFE-3E0004244039}">
  <sheetPr>
    <tabColor theme="3" tint="0.79998168889431442"/>
  </sheetPr>
  <dimension ref="A1:N209"/>
  <sheetViews>
    <sheetView showGridLines="0" zoomScaleNormal="100" workbookViewId="0"/>
  </sheetViews>
  <sheetFormatPr baseColWidth="10" defaultColWidth="8.81640625" defaultRowHeight="14.5" x14ac:dyDescent="0.35"/>
  <cols>
    <col min="1" max="1" width="4.81640625" customWidth="1"/>
    <col min="2" max="2" width="23.1796875" customWidth="1"/>
    <col min="3" max="4" width="16.81640625" customWidth="1"/>
    <col min="5" max="6" width="20.1796875" customWidth="1"/>
    <col min="7" max="8" width="16.81640625" customWidth="1"/>
    <col min="9" max="9" width="18.81640625" customWidth="1"/>
    <col min="10" max="10" width="21.54296875" customWidth="1"/>
    <col min="11" max="11" width="20.1796875" customWidth="1"/>
    <col min="12" max="12" width="1.1796875" hidden="1" customWidth="1"/>
  </cols>
  <sheetData>
    <row r="1" spans="1:12" s="11" customFormat="1" ht="20" x14ac:dyDescent="0.4">
      <c r="B1" s="11" t="s">
        <v>38</v>
      </c>
    </row>
    <row r="3" spans="1:12" x14ac:dyDescent="0.35">
      <c r="B3" s="13" t="s">
        <v>18</v>
      </c>
      <c r="C3" s="49" t="s">
        <v>22</v>
      </c>
    </row>
    <row r="5" spans="1:12" x14ac:dyDescent="0.35">
      <c r="B5" s="21" t="s">
        <v>13</v>
      </c>
      <c r="C5" s="39"/>
      <c r="D5" s="22" t="s">
        <v>14</v>
      </c>
      <c r="E5" s="39"/>
      <c r="F5" s="22" t="s">
        <v>15</v>
      </c>
    </row>
    <row r="6" spans="1:12" x14ac:dyDescent="0.35">
      <c r="C6" s="39"/>
      <c r="D6" s="23">
        <f>'Ofertas insignia'!$C$7</f>
        <v>45839</v>
      </c>
      <c r="E6" s="39"/>
      <c r="F6" s="23">
        <f>'Ofertas insignia'!$E$7</f>
        <v>46022</v>
      </c>
    </row>
    <row r="8" spans="1:12" x14ac:dyDescent="0.35">
      <c r="B8" s="53"/>
      <c r="C8" s="53"/>
      <c r="E8" s="53"/>
      <c r="F8" s="53"/>
    </row>
    <row r="9" spans="1:12" ht="39.5" customHeight="1" x14ac:dyDescent="0.35">
      <c r="B9" s="1" t="s">
        <v>3</v>
      </c>
      <c r="C9" s="51" t="s">
        <v>10</v>
      </c>
      <c r="E9" s="59" t="s">
        <v>46</v>
      </c>
      <c r="F9" s="59" t="s">
        <v>4</v>
      </c>
      <c r="G9" s="59" t="s">
        <v>8</v>
      </c>
      <c r="H9" s="59" t="s">
        <v>5</v>
      </c>
      <c r="I9" s="59" t="s">
        <v>6</v>
      </c>
      <c r="J9" s="59" t="s">
        <v>7</v>
      </c>
    </row>
    <row r="10" spans="1:12" x14ac:dyDescent="0.35">
      <c r="B10" s="18">
        <f>+SUMPRODUCT(J15:J64,C15:C64)/SUM(C15:C64)</f>
        <v>0.1</v>
      </c>
      <c r="C10" s="8" t="str">
        <f>+IF(B10&lt;0,"No","Sí")</f>
        <v>Sí</v>
      </c>
      <c r="E10" s="60">
        <f>+B10</f>
        <v>0.1</v>
      </c>
      <c r="F10" s="18">
        <f>+(SUMPRODUCT(D15:D64,$C$15:$C$64)/SUM($C$15:$C$64))/(SUMPRODUCT($D$15:$D$64,$C$15:$C$64)/SUM($C$15:$C$64))</f>
        <v>1</v>
      </c>
      <c r="G10" s="18">
        <f>+(SUMPRODUCT(H15:H64,$C$15:$C$64)/SUM($C$15:$C$64))/(SUMPRODUCT($D$15:$D$64,$C$15:$C$64)/SUM($C$15:$C$64))</f>
        <v>0.61015391326021939</v>
      </c>
      <c r="H10" s="18">
        <f>+(SUMPRODUCT(E15:E64,$C$15:$C$64)/SUM($C$15:$C$64))/(SUMPRODUCT($D$15:$D$64,$C$15:$C$64)/SUM($C$15:$C$64))</f>
        <v>0.50019732469258893</v>
      </c>
      <c r="I10" s="18">
        <f>+(SUMPRODUCT(F15:F64,$C$15:$C$64)/SUM($C$15:$C$64))/(SUMPRODUCT($D$15:$D$64,$C$15:$C$64)/SUM($C$15:$C$64))</f>
        <v>9.9960535061482236E-3</v>
      </c>
      <c r="J10" s="18">
        <f>+(SUMPRODUCT(G15:G64,$C$15:$C$64)/SUM($C$15:$C$64))/(SUMPRODUCT($D$15:$D$64,$C$15:$C$64)/SUM($C$15:$C$64))</f>
        <v>9.9960535061482225E-2</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f>IF(INDEX('Consolidado Resultados'!$A$8:$L$705,MATCH('SAIB Regional'!$L15,'Consolidado Resultados'!$L$8:$L$705,0),3)=0,"",INDEX('Consolidado Resultados'!$A$8:$L$705,MATCH('SAIB Regional'!$L15,'Consolidado Resultados'!$L$8:$L$705,0),3))</f>
        <v>4000000</v>
      </c>
      <c r="D15" s="4">
        <f>IF(INDEX('Consolidado Resultados'!$A$8:$L$705,MATCH('SAIB Regional'!$L15,'Consolidado Resultados'!$L$8:$L$705,0),3)=0,"",INDEX('Consolidado Resultados'!$A$8:$L$705,MATCH('SAIB Regional'!$L15,'Consolidado Resultados'!$L$8:$L$705,0),4))</f>
        <v>10001</v>
      </c>
      <c r="E15" s="4">
        <f>IF(INDEX('Consolidado Resultados'!$A$8:$L$705,MATCH('SAIB Regional'!$L15,'Consolidado Resultados'!$L$8:$L$705,0),3)=0,"",INDEX('Consolidado Resultados'!$A$8:$L$705,MATCH('SAIB Regional'!$L15,'Consolidado Resultados'!$L$8:$L$705,0),5))</f>
        <v>5001</v>
      </c>
      <c r="F15" s="4">
        <f>IF(INDEX('Consolidado Resultados'!$A$8:$L$705,MATCH('SAIB Regional'!$L15,'Consolidado Resultados'!$L$8:$L$705,0),3)=0,"",INDEX('Consolidado Resultados'!$A$8:$L$705,MATCH('SAIB Regional'!$L15,'Consolidado Resultados'!$L$8:$L$705,0),6))</f>
        <v>100</v>
      </c>
      <c r="G15" s="4">
        <f>IF(INDEX('Consolidado Resultados'!$A$8:$L$705,MATCH('SAIB Regional'!$L15,'Consolidado Resultados'!$L$8:$L$705,0),3)=0,"",INDEX('Consolidado Resultados'!$A$8:$L$705,MATCH('SAIB Regional'!$L15,'Consolidado Resultados'!$L$8:$L$705,0),7))</f>
        <v>1000</v>
      </c>
      <c r="H15" s="4">
        <f>IF(INDEX('Consolidado Resultados'!$A$8:$L$705,MATCH('SAIB Regional'!$L15,'Consolidado Resultados'!$L$8:$L$705,0),3)=0,"",INDEX('Consolidado Resultados'!$A$8:$L$705,MATCH('SAIB Regional'!$L15,'Consolidado Resultados'!$L$8:$L$705,0),8))</f>
        <v>6101</v>
      </c>
      <c r="I15" s="56">
        <f>IF(INDEX('Consolidado Resultados'!$A$8:$L$705,MATCH('SAIB Regional'!$L15,'Consolidado Resultados'!$L$8:$L$705,0),3)=0,"",INDEX('Consolidado Resultados'!$A$8:$L$705,MATCH('SAIB Regional'!$L15,'Consolidado Resultados'!$L$8:$L$705,0),9))</f>
        <v>0.2</v>
      </c>
      <c r="J15" s="56">
        <f>IF(INDEX('Consolidado Resultados'!$A$8:$L$705,MATCH('SAIB Regional'!$L15,'Consolidado Resultados'!$L$8:$L$705,0),3)=0,"",INDEX('Consolidado Resultados'!$A$8:$L$705,MATCH('SAIB Regional'!$L15,'Consolidado Resultados'!$L$8:$L$705,0),10))</f>
        <v>0.1</v>
      </c>
      <c r="K15" s="3">
        <f>+IFERROR(INDEX('Ofertas insignia'!$B$17:$M$52,MATCH('SAIB Regional'!$B15,'Ofertas insignia'!$B$17:$B$52,0),MATCH('SAIB Regional'!$K$14,'Ofertas insignia'!$B$16:$M$16,0)),"")</f>
        <v>1</v>
      </c>
      <c r="L15" s="38" t="str">
        <f>$B15&amp;$C$3</f>
        <v>Oferta 1SAIB Regional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f>IF(INDEX('Consolidado Resultados'!$A$8:$L$705,MATCH('SAIB Regional'!$L16,'Consolidado Resultados'!$L$8:$L$705,0),3)=0,"",INDEX('Consolidado Resultados'!$A$8:$L$705,MATCH('SAIB Regional'!$L16,'Consolidado Resultados'!$L$8:$L$705,0),3))</f>
        <v>3950000</v>
      </c>
      <c r="D16" s="4">
        <f>IF(INDEX('Consolidado Resultados'!$A$8:$L$705,MATCH('SAIB Regional'!$L16,'Consolidado Resultados'!$L$8:$L$705,0),3)=0,"",INDEX('Consolidado Resultados'!$A$8:$L$705,MATCH('SAIB Regional'!$L16,'Consolidado Resultados'!$L$8:$L$705,0),4))</f>
        <v>10002</v>
      </c>
      <c r="E16" s="4">
        <f>IF(INDEX('Consolidado Resultados'!$A$8:$L$705,MATCH('SAIB Regional'!$L16,'Consolidado Resultados'!$L$8:$L$705,0),3)=0,"",INDEX('Consolidado Resultados'!$A$8:$L$705,MATCH('SAIB Regional'!$L16,'Consolidado Resultados'!$L$8:$L$705,0),5))</f>
        <v>5002</v>
      </c>
      <c r="F16" s="4">
        <f>IF(INDEX('Consolidado Resultados'!$A$8:$L$705,MATCH('SAIB Regional'!$L16,'Consolidado Resultados'!$L$8:$L$705,0),3)=0,"",INDEX('Consolidado Resultados'!$A$8:$L$705,MATCH('SAIB Regional'!$L16,'Consolidado Resultados'!$L$8:$L$705,0),6))</f>
        <v>100</v>
      </c>
      <c r="G16" s="4">
        <f>IF(INDEX('Consolidado Resultados'!$A$8:$L$705,MATCH('SAIB Regional'!$L16,'Consolidado Resultados'!$L$8:$L$705,0),3)=0,"",INDEX('Consolidado Resultados'!$A$8:$L$705,MATCH('SAIB Regional'!$L16,'Consolidado Resultados'!$L$8:$L$705,0),7))</f>
        <v>1000</v>
      </c>
      <c r="H16" s="4">
        <f>IF(INDEX('Consolidado Resultados'!$A$8:$L$705,MATCH('SAIB Regional'!$L16,'Consolidado Resultados'!$L$8:$L$705,0),3)=0,"",INDEX('Consolidado Resultados'!$A$8:$L$705,MATCH('SAIB Regional'!$L16,'Consolidado Resultados'!$L$8:$L$705,0),8))</f>
        <v>6102</v>
      </c>
      <c r="I16" s="56">
        <f>IF(INDEX('Consolidado Resultados'!$A$8:$L$705,MATCH('SAIB Regional'!$L16,'Consolidado Resultados'!$L$8:$L$705,0),3)=0,"",INDEX('Consolidado Resultados'!$A$8:$L$705,MATCH('SAIB Regional'!$L16,'Consolidado Resultados'!$L$8:$L$705,0),9))</f>
        <v>0.2</v>
      </c>
      <c r="J16" s="56">
        <f>IF(INDEX('Consolidado Resultados'!$A$8:$L$705,MATCH('SAIB Regional'!$L16,'Consolidado Resultados'!$L$8:$L$705,0),3)=0,"",INDEX('Consolidado Resultados'!$A$8:$L$705,MATCH('SAIB Regional'!$L16,'Consolidado Resultados'!$L$8:$L$705,0),10))</f>
        <v>0.1</v>
      </c>
      <c r="K16" s="3">
        <f>+IFERROR(INDEX('Ofertas insignia'!$B$17:$M$52,MATCH('SAIB Regional'!$B16,'Ofertas insignia'!$B$17:$B$52,0),MATCH('SAIB Regional'!$K$14,'Ofertas insignia'!$B$16:$M$16,0)),"")</f>
        <v>2</v>
      </c>
      <c r="L16" s="38" t="str">
        <f t="shared" ref="L16:L64" si="0">$B16&amp;$C$3</f>
        <v>Oferta 2SAIB Regional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Oferta 3</v>
      </c>
      <c r="C17" s="3">
        <f>IF(INDEX('Consolidado Resultados'!$A$8:$L$705,MATCH('SAIB Regional'!$L17,'Consolidado Resultados'!$L$8:$L$705,0),3)=0,"",INDEX('Consolidado Resultados'!$A$8:$L$705,MATCH('SAIB Regional'!$L17,'Consolidado Resultados'!$L$8:$L$705,0),3))</f>
        <v>3900000</v>
      </c>
      <c r="D17" s="4">
        <f>IF(INDEX('Consolidado Resultados'!$A$8:$L$705,MATCH('SAIB Regional'!$L17,'Consolidado Resultados'!$L$8:$L$705,0),3)=0,"",INDEX('Consolidado Resultados'!$A$8:$L$705,MATCH('SAIB Regional'!$L17,'Consolidado Resultados'!$L$8:$L$705,0),4))</f>
        <v>10003</v>
      </c>
      <c r="E17" s="4">
        <f>IF(INDEX('Consolidado Resultados'!$A$8:$L$705,MATCH('SAIB Regional'!$L17,'Consolidado Resultados'!$L$8:$L$705,0),3)=0,"",INDEX('Consolidado Resultados'!$A$8:$L$705,MATCH('SAIB Regional'!$L17,'Consolidado Resultados'!$L$8:$L$705,0),5))</f>
        <v>5003</v>
      </c>
      <c r="F17" s="4">
        <f>IF(INDEX('Consolidado Resultados'!$A$8:$L$705,MATCH('SAIB Regional'!$L17,'Consolidado Resultados'!$L$8:$L$705,0),3)=0,"",INDEX('Consolidado Resultados'!$A$8:$L$705,MATCH('SAIB Regional'!$L17,'Consolidado Resultados'!$L$8:$L$705,0),6))</f>
        <v>100</v>
      </c>
      <c r="G17" s="4">
        <f>IF(INDEX('Consolidado Resultados'!$A$8:$L$705,MATCH('SAIB Regional'!$L17,'Consolidado Resultados'!$L$8:$L$705,0),3)=0,"",INDEX('Consolidado Resultados'!$A$8:$L$705,MATCH('SAIB Regional'!$L17,'Consolidado Resultados'!$L$8:$L$705,0),7))</f>
        <v>1000</v>
      </c>
      <c r="H17" s="4">
        <f>IF(INDEX('Consolidado Resultados'!$A$8:$L$705,MATCH('SAIB Regional'!$L17,'Consolidado Resultados'!$L$8:$L$705,0),3)=0,"",INDEX('Consolidado Resultados'!$A$8:$L$705,MATCH('SAIB Regional'!$L17,'Consolidado Resultados'!$L$8:$L$705,0),8))</f>
        <v>6103</v>
      </c>
      <c r="I17" s="56">
        <f>IF(INDEX('Consolidado Resultados'!$A$8:$L$705,MATCH('SAIB Regional'!$L17,'Consolidado Resultados'!$L$8:$L$705,0),3)=0,"",INDEX('Consolidado Resultados'!$A$8:$L$705,MATCH('SAIB Regional'!$L17,'Consolidado Resultados'!$L$8:$L$705,0),9))</f>
        <v>0.2</v>
      </c>
      <c r="J17" s="56">
        <f>IF(INDEX('Consolidado Resultados'!$A$8:$L$705,MATCH('SAIB Regional'!$L17,'Consolidado Resultados'!$L$8:$L$705,0),3)=0,"",INDEX('Consolidado Resultados'!$A$8:$L$705,MATCH('SAIB Regional'!$L17,'Consolidado Resultados'!$L$8:$L$705,0),10))</f>
        <v>0.1</v>
      </c>
      <c r="K17" s="3">
        <f>+IFERROR(INDEX('Ofertas insignia'!$B$17:$M$52,MATCH('SAIB Regional'!$B17,'Ofertas insignia'!$B$17:$B$52,0),MATCH('SAIB Regional'!$K$14,'Ofertas insignia'!$B$16:$M$16,0)),"")</f>
        <v>3</v>
      </c>
      <c r="L17" s="38" t="str">
        <f t="shared" si="0"/>
        <v>Oferta 3SAIB Regional</v>
      </c>
    </row>
    <row r="18" spans="1:14" x14ac:dyDescent="0.35">
      <c r="A18" s="30">
        <f t="shared" si="1"/>
        <v>4</v>
      </c>
      <c r="B18" s="2" t="str">
        <f>IF(INDEX('Consolidado Resultados'!$A$8:$L$705,MATCH('Ofertas insignia'!$A20,'Consolidado Resultados'!$A$8:$A$705,0),3)=0,"",INDEX('Consolidado Resultados'!$A$8:$L$705,MATCH('Ofertas insignia'!$A20,'Consolidado Resultados'!$A$8:$A$705,0),3))</f>
        <v>Oferta 4</v>
      </c>
      <c r="C18" s="3">
        <f>IF(INDEX('Consolidado Resultados'!$A$8:$L$705,MATCH('SAIB Regional'!$L18,'Consolidado Resultados'!$L$8:$L$705,0),3)=0,"",INDEX('Consolidado Resultados'!$A$8:$L$705,MATCH('SAIB Regional'!$L18,'Consolidado Resultados'!$L$8:$L$705,0),3))</f>
        <v>3850000</v>
      </c>
      <c r="D18" s="4">
        <f>IF(INDEX('Consolidado Resultados'!$A$8:$L$705,MATCH('SAIB Regional'!$L18,'Consolidado Resultados'!$L$8:$L$705,0),3)=0,"",INDEX('Consolidado Resultados'!$A$8:$L$705,MATCH('SAIB Regional'!$L18,'Consolidado Resultados'!$L$8:$L$705,0),4))</f>
        <v>10004</v>
      </c>
      <c r="E18" s="4">
        <f>IF(INDEX('Consolidado Resultados'!$A$8:$L$705,MATCH('SAIB Regional'!$L18,'Consolidado Resultados'!$L$8:$L$705,0),3)=0,"",INDEX('Consolidado Resultados'!$A$8:$L$705,MATCH('SAIB Regional'!$L18,'Consolidado Resultados'!$L$8:$L$705,0),5))</f>
        <v>5004</v>
      </c>
      <c r="F18" s="4">
        <f>IF(INDEX('Consolidado Resultados'!$A$8:$L$705,MATCH('SAIB Regional'!$L18,'Consolidado Resultados'!$L$8:$L$705,0),3)=0,"",INDEX('Consolidado Resultados'!$A$8:$L$705,MATCH('SAIB Regional'!$L18,'Consolidado Resultados'!$L$8:$L$705,0),6))</f>
        <v>100</v>
      </c>
      <c r="G18" s="4">
        <f>IF(INDEX('Consolidado Resultados'!$A$8:$L$705,MATCH('SAIB Regional'!$L18,'Consolidado Resultados'!$L$8:$L$705,0),3)=0,"",INDEX('Consolidado Resultados'!$A$8:$L$705,MATCH('SAIB Regional'!$L18,'Consolidado Resultados'!$L$8:$L$705,0),7))</f>
        <v>1000</v>
      </c>
      <c r="H18" s="4">
        <f>IF(INDEX('Consolidado Resultados'!$A$8:$L$705,MATCH('SAIB Regional'!$L18,'Consolidado Resultados'!$L$8:$L$705,0),3)=0,"",INDEX('Consolidado Resultados'!$A$8:$L$705,MATCH('SAIB Regional'!$L18,'Consolidado Resultados'!$L$8:$L$705,0),8))</f>
        <v>6104</v>
      </c>
      <c r="I18" s="56">
        <f>IF(INDEX('Consolidado Resultados'!$A$8:$L$705,MATCH('SAIB Regional'!$L18,'Consolidado Resultados'!$L$8:$L$705,0),3)=0,"",INDEX('Consolidado Resultados'!$A$8:$L$705,MATCH('SAIB Regional'!$L18,'Consolidado Resultados'!$L$8:$L$705,0),9))</f>
        <v>0.2</v>
      </c>
      <c r="J18" s="56">
        <f>IF(INDEX('Consolidado Resultados'!$A$8:$L$705,MATCH('SAIB Regional'!$L18,'Consolidado Resultados'!$L$8:$L$705,0),3)=0,"",INDEX('Consolidado Resultados'!$A$8:$L$705,MATCH('SAIB Regional'!$L18,'Consolidado Resultados'!$L$8:$L$705,0),10))</f>
        <v>0.1</v>
      </c>
      <c r="K18" s="3">
        <f>+IFERROR(INDEX('Ofertas insignia'!$B$17:$M$52,MATCH('SAIB Regional'!$B18,'Ofertas insignia'!$B$17:$B$52,0),MATCH('SAIB Regional'!$K$14,'Ofertas insignia'!$B$16:$M$16,0)),"")</f>
        <v>4</v>
      </c>
      <c r="L18" s="38" t="str">
        <f t="shared" si="0"/>
        <v>Oferta 4SAIB Regional</v>
      </c>
    </row>
    <row r="19" spans="1:14" x14ac:dyDescent="0.35">
      <c r="A19" s="30">
        <f t="shared" si="1"/>
        <v>5</v>
      </c>
      <c r="B19" s="2" t="str">
        <f>IF(INDEX('Consolidado Resultados'!$A$8:$L$705,MATCH('Ofertas insignia'!$A21,'Consolidado Resultados'!$A$8:$A$705,0),3)=0,"",INDEX('Consolidado Resultados'!$A$8:$L$705,MATCH('Ofertas insignia'!$A21,'Consolidado Resultados'!$A$8:$A$705,0),3))</f>
        <v>Oferta 5</v>
      </c>
      <c r="C19" s="3">
        <f>IF(INDEX('Consolidado Resultados'!$A$8:$L$705,MATCH('SAIB Regional'!$L19,'Consolidado Resultados'!$L$8:$L$705,0),3)=0,"",INDEX('Consolidado Resultados'!$A$8:$L$705,MATCH('SAIB Regional'!$L19,'Consolidado Resultados'!$L$8:$L$705,0),3))</f>
        <v>3800000</v>
      </c>
      <c r="D19" s="4">
        <f>IF(INDEX('Consolidado Resultados'!$A$8:$L$705,MATCH('SAIB Regional'!$L19,'Consolidado Resultados'!$L$8:$L$705,0),3)=0,"",INDEX('Consolidado Resultados'!$A$8:$L$705,MATCH('SAIB Regional'!$L19,'Consolidado Resultados'!$L$8:$L$705,0),4))</f>
        <v>10005</v>
      </c>
      <c r="E19" s="4">
        <f>IF(INDEX('Consolidado Resultados'!$A$8:$L$705,MATCH('SAIB Regional'!$L19,'Consolidado Resultados'!$L$8:$L$705,0),3)=0,"",INDEX('Consolidado Resultados'!$A$8:$L$705,MATCH('SAIB Regional'!$L19,'Consolidado Resultados'!$L$8:$L$705,0),5))</f>
        <v>5005</v>
      </c>
      <c r="F19" s="4">
        <f>IF(INDEX('Consolidado Resultados'!$A$8:$L$705,MATCH('SAIB Regional'!$L19,'Consolidado Resultados'!$L$8:$L$705,0),3)=0,"",INDEX('Consolidado Resultados'!$A$8:$L$705,MATCH('SAIB Regional'!$L19,'Consolidado Resultados'!$L$8:$L$705,0),6))</f>
        <v>100</v>
      </c>
      <c r="G19" s="4">
        <f>IF(INDEX('Consolidado Resultados'!$A$8:$L$705,MATCH('SAIB Regional'!$L19,'Consolidado Resultados'!$L$8:$L$705,0),3)=0,"",INDEX('Consolidado Resultados'!$A$8:$L$705,MATCH('SAIB Regional'!$L19,'Consolidado Resultados'!$L$8:$L$705,0),7))</f>
        <v>1000</v>
      </c>
      <c r="H19" s="4">
        <f>IF(INDEX('Consolidado Resultados'!$A$8:$L$705,MATCH('SAIB Regional'!$L19,'Consolidado Resultados'!$L$8:$L$705,0),3)=0,"",INDEX('Consolidado Resultados'!$A$8:$L$705,MATCH('SAIB Regional'!$L19,'Consolidado Resultados'!$L$8:$L$705,0),8))</f>
        <v>6105</v>
      </c>
      <c r="I19" s="56">
        <f>IF(INDEX('Consolidado Resultados'!$A$8:$L$705,MATCH('SAIB Regional'!$L19,'Consolidado Resultados'!$L$8:$L$705,0),3)=0,"",INDEX('Consolidado Resultados'!$A$8:$L$705,MATCH('SAIB Regional'!$L19,'Consolidado Resultados'!$L$8:$L$705,0),9))</f>
        <v>0.2</v>
      </c>
      <c r="J19" s="56">
        <f>IF(INDEX('Consolidado Resultados'!$A$8:$L$705,MATCH('SAIB Regional'!$L19,'Consolidado Resultados'!$L$8:$L$705,0),3)=0,"",INDEX('Consolidado Resultados'!$A$8:$L$705,MATCH('SAIB Regional'!$L19,'Consolidado Resultados'!$L$8:$L$705,0),10))</f>
        <v>0.1</v>
      </c>
      <c r="K19" s="3">
        <f>+IFERROR(INDEX('Ofertas insignia'!$B$17:$M$52,MATCH('SAIB Regional'!$B19,'Ofertas insignia'!$B$17:$B$52,0),MATCH('SAIB Regional'!$K$14,'Ofertas insignia'!$B$16:$M$16,0)),"")</f>
        <v>5</v>
      </c>
      <c r="L19" s="38" t="str">
        <f t="shared" si="0"/>
        <v>Oferta 5SAIB Regional</v>
      </c>
    </row>
    <row r="20" spans="1:14" x14ac:dyDescent="0.35">
      <c r="A20" s="30">
        <f t="shared" si="1"/>
        <v>6</v>
      </c>
      <c r="B20" s="2" t="str">
        <f>IF(INDEX('Consolidado Resultados'!$A$8:$L$705,MATCH('Ofertas insignia'!$A22,'Consolidado Resultados'!$A$8:$A$705,0),3)=0,"",INDEX('Consolidado Resultados'!$A$8:$L$705,MATCH('Ofertas insignia'!$A22,'Consolidado Resultados'!$A$8:$A$705,0),3))</f>
        <v>Oferta 6</v>
      </c>
      <c r="C20" s="3">
        <f>IF(INDEX('Consolidado Resultados'!$A$8:$L$705,MATCH('SAIB Regional'!$L20,'Consolidado Resultados'!$L$8:$L$705,0),3)=0,"",INDEX('Consolidado Resultados'!$A$8:$L$705,MATCH('SAIB Regional'!$L20,'Consolidado Resultados'!$L$8:$L$705,0),3))</f>
        <v>3750000</v>
      </c>
      <c r="D20" s="4">
        <f>IF(INDEX('Consolidado Resultados'!$A$8:$L$705,MATCH('SAIB Regional'!$L20,'Consolidado Resultados'!$L$8:$L$705,0),3)=0,"",INDEX('Consolidado Resultados'!$A$8:$L$705,MATCH('SAIB Regional'!$L20,'Consolidado Resultados'!$L$8:$L$705,0),4))</f>
        <v>10006</v>
      </c>
      <c r="E20" s="4">
        <f>IF(INDEX('Consolidado Resultados'!$A$8:$L$705,MATCH('SAIB Regional'!$L20,'Consolidado Resultados'!$L$8:$L$705,0),3)=0,"",INDEX('Consolidado Resultados'!$A$8:$L$705,MATCH('SAIB Regional'!$L20,'Consolidado Resultados'!$L$8:$L$705,0),5))</f>
        <v>5006</v>
      </c>
      <c r="F20" s="4">
        <f>IF(INDEX('Consolidado Resultados'!$A$8:$L$705,MATCH('SAIB Regional'!$L20,'Consolidado Resultados'!$L$8:$L$705,0),3)=0,"",INDEX('Consolidado Resultados'!$A$8:$L$705,MATCH('SAIB Regional'!$L20,'Consolidado Resultados'!$L$8:$L$705,0),6))</f>
        <v>100</v>
      </c>
      <c r="G20" s="4">
        <f>IF(INDEX('Consolidado Resultados'!$A$8:$L$705,MATCH('SAIB Regional'!$L20,'Consolidado Resultados'!$L$8:$L$705,0),3)=0,"",INDEX('Consolidado Resultados'!$A$8:$L$705,MATCH('SAIB Regional'!$L20,'Consolidado Resultados'!$L$8:$L$705,0),7))</f>
        <v>1000</v>
      </c>
      <c r="H20" s="4">
        <f>IF(INDEX('Consolidado Resultados'!$A$8:$L$705,MATCH('SAIB Regional'!$L20,'Consolidado Resultados'!$L$8:$L$705,0),3)=0,"",INDEX('Consolidado Resultados'!$A$8:$L$705,MATCH('SAIB Regional'!$L20,'Consolidado Resultados'!$L$8:$L$705,0),8))</f>
        <v>6106</v>
      </c>
      <c r="I20" s="19">
        <f>IF(INDEX('Consolidado Resultados'!$A$8:$L$705,MATCH('SAIB Regional'!$L20,'Consolidado Resultados'!$L$8:$L$705,0),3)=0,"",INDEX('Consolidado Resultados'!$A$8:$L$705,MATCH('SAIB Regional'!$L20,'Consolidado Resultados'!$L$8:$L$705,0),9))</f>
        <v>0.2</v>
      </c>
      <c r="J20" s="19">
        <f>IF(INDEX('Consolidado Resultados'!$A$8:$L$705,MATCH('SAIB Regional'!$L20,'Consolidado Resultados'!$L$8:$L$705,0),3)=0,"",INDEX('Consolidado Resultados'!$A$8:$L$705,MATCH('SAIB Regional'!$L20,'Consolidado Resultados'!$L$8:$L$705,0),10))</f>
        <v>0.1</v>
      </c>
      <c r="K20" s="3">
        <f>+IFERROR(INDEX('Ofertas insignia'!$B$17:$M$52,MATCH('SAIB Regional'!$B20,'Ofertas insignia'!$B$17:$B$52,0),MATCH('SAIB Regional'!$K$14,'Ofertas insignia'!$B$16:$M$16,0)),"")</f>
        <v>6</v>
      </c>
      <c r="L20" s="38" t="str">
        <f t="shared" si="0"/>
        <v>Oferta 6SAIB Regional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Oferta 7</v>
      </c>
      <c r="C21" s="3">
        <f>IF(INDEX('Consolidado Resultados'!$A$8:$L$705,MATCH('SAIB Regional'!$L21,'Consolidado Resultados'!$L$8:$L$705,0),3)=0,"",INDEX('Consolidado Resultados'!$A$8:$L$705,MATCH('SAIB Regional'!$L21,'Consolidado Resultados'!$L$8:$L$705,0),3))</f>
        <v>3700000</v>
      </c>
      <c r="D21" s="4">
        <f>IF(INDEX('Consolidado Resultados'!$A$8:$L$705,MATCH('SAIB Regional'!$L21,'Consolidado Resultados'!$L$8:$L$705,0),3)=0,"",INDEX('Consolidado Resultados'!$A$8:$L$705,MATCH('SAIB Regional'!$L21,'Consolidado Resultados'!$L$8:$L$705,0),4))</f>
        <v>10007</v>
      </c>
      <c r="E21" s="4">
        <f>IF(INDEX('Consolidado Resultados'!$A$8:$L$705,MATCH('SAIB Regional'!$L21,'Consolidado Resultados'!$L$8:$L$705,0),3)=0,"",INDEX('Consolidado Resultados'!$A$8:$L$705,MATCH('SAIB Regional'!$L21,'Consolidado Resultados'!$L$8:$L$705,0),5))</f>
        <v>5007</v>
      </c>
      <c r="F21" s="4">
        <f>IF(INDEX('Consolidado Resultados'!$A$8:$L$705,MATCH('SAIB Regional'!$L21,'Consolidado Resultados'!$L$8:$L$705,0),3)=0,"",INDEX('Consolidado Resultados'!$A$8:$L$705,MATCH('SAIB Regional'!$L21,'Consolidado Resultados'!$L$8:$L$705,0),6))</f>
        <v>100</v>
      </c>
      <c r="G21" s="4">
        <f>IF(INDEX('Consolidado Resultados'!$A$8:$L$705,MATCH('SAIB Regional'!$L21,'Consolidado Resultados'!$L$8:$L$705,0),3)=0,"",INDEX('Consolidado Resultados'!$A$8:$L$705,MATCH('SAIB Regional'!$L21,'Consolidado Resultados'!$L$8:$L$705,0),7))</f>
        <v>1000</v>
      </c>
      <c r="H21" s="4">
        <f>IF(INDEX('Consolidado Resultados'!$A$8:$L$705,MATCH('SAIB Regional'!$L21,'Consolidado Resultados'!$L$8:$L$705,0),3)=0,"",INDEX('Consolidado Resultados'!$A$8:$L$705,MATCH('SAIB Regional'!$L21,'Consolidado Resultados'!$L$8:$L$705,0),8))</f>
        <v>6107</v>
      </c>
      <c r="I21" s="19">
        <f>IF(INDEX('Consolidado Resultados'!$A$8:$L$705,MATCH('SAIB Regional'!$L21,'Consolidado Resultados'!$L$8:$L$705,0),3)=0,"",INDEX('Consolidado Resultados'!$A$8:$L$705,MATCH('SAIB Regional'!$L21,'Consolidado Resultados'!$L$8:$L$705,0),9))</f>
        <v>0.2</v>
      </c>
      <c r="J21" s="19">
        <f>IF(INDEX('Consolidado Resultados'!$A$8:$L$705,MATCH('SAIB Regional'!$L21,'Consolidado Resultados'!$L$8:$L$705,0),3)=0,"",INDEX('Consolidado Resultados'!$A$8:$L$705,MATCH('SAIB Regional'!$L21,'Consolidado Resultados'!$L$8:$L$705,0),10))</f>
        <v>0.1</v>
      </c>
      <c r="K21" s="52">
        <f>+IFERROR(INDEX('Ofertas insignia'!$B$17:$M$52,MATCH('SAIB Regional'!$B21,'Ofertas insignia'!$B$17:$B$52,0),MATCH('SAIB Regional'!$K$14,'Ofertas insignia'!$B$16:$M$16,0)),"")</f>
        <v>7</v>
      </c>
      <c r="L21" s="38" t="str">
        <f t="shared" si="0"/>
        <v>Oferta 7SAIB Regional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Oferta 8</v>
      </c>
      <c r="C22" s="3" t="str">
        <f>IF(INDEX('Consolidado Resultados'!$A$8:$L$705,MATCH('SAIB Regional'!$L22,'Consolidado Resultados'!$L$8:$L$705,0),3)=0,"",INDEX('Consolidado Resultados'!$A$8:$L$705,MATCH('SAIB Regional'!$L22,'Consolidado Resultados'!$L$8:$L$705,0),3))</f>
        <v/>
      </c>
      <c r="D22" s="4" t="str">
        <f>IF(INDEX('Consolidado Resultados'!$A$8:$L$705,MATCH('SAIB Regional'!$L22,'Consolidado Resultados'!$L$8:$L$705,0),3)=0,"",INDEX('Consolidado Resultados'!$A$8:$L$705,MATCH('SAIB Regional'!$L22,'Consolidado Resultados'!$L$8:$L$705,0),4))</f>
        <v/>
      </c>
      <c r="E22" s="4" t="str">
        <f>IF(INDEX('Consolidado Resultados'!$A$8:$L$705,MATCH('SAIB Regional'!$L22,'Consolidado Resultados'!$L$8:$L$705,0),3)=0,"",INDEX('Consolidado Resultados'!$A$8:$L$705,MATCH('SAIB Regional'!$L22,'Consolidado Resultados'!$L$8:$L$705,0),5))</f>
        <v/>
      </c>
      <c r="F22" s="4" t="str">
        <f>IF(INDEX('Consolidado Resultados'!$A$8:$L$705,MATCH('SAIB Regional'!$L22,'Consolidado Resultados'!$L$8:$L$705,0),3)=0,"",INDEX('Consolidado Resultados'!$A$8:$L$705,MATCH('SAIB Regional'!$L22,'Consolidado Resultados'!$L$8:$L$705,0),6))</f>
        <v/>
      </c>
      <c r="G22" s="4" t="str">
        <f>IF(INDEX('Consolidado Resultados'!$A$8:$L$705,MATCH('SAIB Regional'!$L22,'Consolidado Resultados'!$L$8:$L$705,0),3)=0,"",INDEX('Consolidado Resultados'!$A$8:$L$705,MATCH('SAIB Regional'!$L22,'Consolidado Resultados'!$L$8:$L$705,0),7))</f>
        <v/>
      </c>
      <c r="H22" s="4" t="str">
        <f>IF(INDEX('Consolidado Resultados'!$A$8:$L$705,MATCH('SAIB Regional'!$L22,'Consolidado Resultados'!$L$8:$L$705,0),3)=0,"",INDEX('Consolidado Resultados'!$A$8:$L$705,MATCH('SAIB Regional'!$L22,'Consolidado Resultados'!$L$8:$L$705,0),8))</f>
        <v/>
      </c>
      <c r="I22" s="19" t="str">
        <f>IF(INDEX('Consolidado Resultados'!$A$8:$L$705,MATCH('SAIB Regional'!$L22,'Consolidado Resultados'!$L$8:$L$705,0),3)=0,"",INDEX('Consolidado Resultados'!$A$8:$L$705,MATCH('SAIB Regional'!$L22,'Consolidado Resultados'!$L$8:$L$705,0),9))</f>
        <v/>
      </c>
      <c r="J22" s="19" t="str">
        <f>IF(INDEX('Consolidado Resultados'!$A$8:$L$705,MATCH('SAIB Regional'!$L22,'Consolidado Resultados'!$L$8:$L$705,0),3)=0,"",INDEX('Consolidado Resultados'!$A$8:$L$705,MATCH('SAIB Regional'!$L22,'Consolidado Resultados'!$L$8:$L$705,0),10))</f>
        <v/>
      </c>
      <c r="K22" s="52">
        <f>+IFERROR(INDEX('Ofertas insignia'!$B$17:$M$52,MATCH('SAIB Regional'!$B22,'Ofertas insignia'!$B$17:$B$52,0),MATCH('SAIB Regional'!$K$14,'Ofertas insignia'!$B$16:$M$16,0)),"")</f>
        <v>8</v>
      </c>
      <c r="L22" s="38" t="str">
        <f t="shared" si="0"/>
        <v>Oferta 8SAIB Regional</v>
      </c>
    </row>
    <row r="23" spans="1:14" x14ac:dyDescent="0.35">
      <c r="A23" s="30">
        <f t="shared" si="1"/>
        <v>9</v>
      </c>
      <c r="B23" s="2" t="str">
        <f>IF(INDEX('Consolidado Resultados'!$A$8:$L$705,MATCH('Ofertas insignia'!$A25,'Consolidado Resultados'!$A$8:$A$705,0),3)=0,"",INDEX('Consolidado Resultados'!$A$8:$L$705,MATCH('Ofertas insignia'!$A25,'Consolidado Resultados'!$A$8:$A$705,0),3))</f>
        <v>Oferta 9</v>
      </c>
      <c r="C23" s="3" t="str">
        <f>IF(INDEX('Consolidado Resultados'!$A$8:$L$705,MATCH('SAIB Regional'!$L23,'Consolidado Resultados'!$L$8:$L$705,0),3)=0,"",INDEX('Consolidado Resultados'!$A$8:$L$705,MATCH('SAIB Regional'!$L23,'Consolidado Resultados'!$L$8:$L$705,0),3))</f>
        <v/>
      </c>
      <c r="D23" s="4" t="str">
        <f>IF(INDEX('Consolidado Resultados'!$A$8:$L$705,MATCH('SAIB Regional'!$L23,'Consolidado Resultados'!$L$8:$L$705,0),3)=0,"",INDEX('Consolidado Resultados'!$A$8:$L$705,MATCH('SAIB Regional'!$L23,'Consolidado Resultados'!$L$8:$L$705,0),4))</f>
        <v/>
      </c>
      <c r="E23" s="4" t="str">
        <f>IF(INDEX('Consolidado Resultados'!$A$8:$L$705,MATCH('SAIB Regional'!$L23,'Consolidado Resultados'!$L$8:$L$705,0),3)=0,"",INDEX('Consolidado Resultados'!$A$8:$L$705,MATCH('SAIB Regional'!$L23,'Consolidado Resultados'!$L$8:$L$705,0),5))</f>
        <v/>
      </c>
      <c r="F23" s="4" t="str">
        <f>IF(INDEX('Consolidado Resultados'!$A$8:$L$705,MATCH('SAIB Regional'!$L23,'Consolidado Resultados'!$L$8:$L$705,0),3)=0,"",INDEX('Consolidado Resultados'!$A$8:$L$705,MATCH('SAIB Regional'!$L23,'Consolidado Resultados'!$L$8:$L$705,0),6))</f>
        <v/>
      </c>
      <c r="G23" s="4" t="str">
        <f>IF(INDEX('Consolidado Resultados'!$A$8:$L$705,MATCH('SAIB Regional'!$L23,'Consolidado Resultados'!$L$8:$L$705,0),3)=0,"",INDEX('Consolidado Resultados'!$A$8:$L$705,MATCH('SAIB Regional'!$L23,'Consolidado Resultados'!$L$8:$L$705,0),7))</f>
        <v/>
      </c>
      <c r="H23" s="4" t="str">
        <f>IF(INDEX('Consolidado Resultados'!$A$8:$L$705,MATCH('SAIB Regional'!$L23,'Consolidado Resultados'!$L$8:$L$705,0),3)=0,"",INDEX('Consolidado Resultados'!$A$8:$L$705,MATCH('SAIB Regional'!$L23,'Consolidado Resultados'!$L$8:$L$705,0),8))</f>
        <v/>
      </c>
      <c r="I23" s="19" t="str">
        <f>IF(INDEX('Consolidado Resultados'!$A$8:$L$705,MATCH('SAIB Regional'!$L23,'Consolidado Resultados'!$L$8:$L$705,0),3)=0,"",INDEX('Consolidado Resultados'!$A$8:$L$705,MATCH('SAIB Regional'!$L23,'Consolidado Resultados'!$L$8:$L$705,0),9))</f>
        <v/>
      </c>
      <c r="J23" s="19" t="str">
        <f>IF(INDEX('Consolidado Resultados'!$A$8:$L$705,MATCH('SAIB Regional'!$L23,'Consolidado Resultados'!$L$8:$L$705,0),3)=0,"",INDEX('Consolidado Resultados'!$A$8:$L$705,MATCH('SAIB Regional'!$L23,'Consolidado Resultados'!$L$8:$L$705,0),10))</f>
        <v/>
      </c>
      <c r="K23" s="52">
        <f>+IFERROR(INDEX('Ofertas insignia'!$B$17:$M$52,MATCH('SAIB Regional'!$B23,'Ofertas insignia'!$B$17:$B$52,0),MATCH('SAIB Regional'!$K$14,'Ofertas insignia'!$B$16:$M$16,0)),"")</f>
        <v>9</v>
      </c>
      <c r="L23" s="38" t="str">
        <f t="shared" si="0"/>
        <v>Oferta 9SAIB Regional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Oferta 10</v>
      </c>
      <c r="C24" s="3" t="str">
        <f>IF(INDEX('Consolidado Resultados'!$A$8:$L$705,MATCH('SAIB Regional'!$L24,'Consolidado Resultados'!$L$8:$L$705,0),3)=0,"",INDEX('Consolidado Resultados'!$A$8:$L$705,MATCH('SAIB Regional'!$L24,'Consolidado Resultados'!$L$8:$L$705,0),3))</f>
        <v/>
      </c>
      <c r="D24" s="4" t="str">
        <f>IF(INDEX('Consolidado Resultados'!$A$8:$L$705,MATCH('SAIB Regional'!$L24,'Consolidado Resultados'!$L$8:$L$705,0),3)=0,"",INDEX('Consolidado Resultados'!$A$8:$L$705,MATCH('SAIB Regional'!$L24,'Consolidado Resultados'!$L$8:$L$705,0),4))</f>
        <v/>
      </c>
      <c r="E24" s="4"/>
      <c r="F24" s="4" t="str">
        <f>IF(INDEX('Consolidado Resultados'!$A$8:$L$705,MATCH('SAIB Regional'!$L24,'Consolidado Resultados'!$L$8:$L$705,0),3)=0,"",INDEX('Consolidado Resultados'!$A$8:$L$705,MATCH('SAIB Regional'!$L24,'Consolidado Resultados'!$L$8:$L$705,0),6))</f>
        <v/>
      </c>
      <c r="G24" s="4" t="str">
        <f>IF(INDEX('Consolidado Resultados'!$A$8:$L$705,MATCH('SAIB Regional'!$L24,'Consolidado Resultados'!$L$8:$L$705,0),3)=0,"",INDEX('Consolidado Resultados'!$A$8:$L$705,MATCH('SAIB Regional'!$L24,'Consolidado Resultados'!$L$8:$L$705,0),7))</f>
        <v/>
      </c>
      <c r="H24" s="4" t="str">
        <f>IF(INDEX('Consolidado Resultados'!$A$8:$L$705,MATCH('SAIB Regional'!$L24,'Consolidado Resultados'!$L$8:$L$705,0),3)=0,"",INDEX('Consolidado Resultados'!$A$8:$L$705,MATCH('SAIB Regional'!$L24,'Consolidado Resultados'!$L$8:$L$705,0),8))</f>
        <v/>
      </c>
      <c r="I24" s="19" t="str">
        <f>IF(INDEX('Consolidado Resultados'!$A$8:$L$705,MATCH('SAIB Regional'!$L24,'Consolidado Resultados'!$L$8:$L$705,0),3)=0,"",INDEX('Consolidado Resultados'!$A$8:$L$705,MATCH('SAIB Regional'!$L24,'Consolidado Resultados'!$L$8:$L$705,0),9))</f>
        <v/>
      </c>
      <c r="J24" s="19" t="str">
        <f>IF(INDEX('Consolidado Resultados'!$A$8:$L$705,MATCH('SAIB Regional'!$L24,'Consolidado Resultados'!$L$8:$L$705,0),3)=0,"",INDEX('Consolidado Resultados'!$A$8:$L$705,MATCH('SAIB Regional'!$L24,'Consolidado Resultados'!$L$8:$L$705,0),10))</f>
        <v/>
      </c>
      <c r="K24" s="52">
        <f>+IFERROR(INDEX('Ofertas insignia'!$B$17:$M$52,MATCH('SAIB Regional'!$B24,'Ofertas insignia'!$B$17:$B$52,0),MATCH('SAIB Regional'!$K$14,'Ofertas insignia'!$B$16:$M$16,0)),"")</f>
        <v>10</v>
      </c>
      <c r="L24" s="38" t="str">
        <f t="shared" si="0"/>
        <v>Oferta 10SAIB Regional</v>
      </c>
    </row>
    <row r="25" spans="1:14" x14ac:dyDescent="0.35">
      <c r="A25" s="30">
        <f t="shared" si="1"/>
        <v>11</v>
      </c>
      <c r="B25" s="2" t="str">
        <f>IF(INDEX('Consolidado Resultados'!$A$8:$L$705,MATCH('Ofertas insignia'!$A27,'Consolidado Resultados'!$A$8:$A$705,0),3)=0,"",INDEX('Consolidado Resultados'!$A$8:$L$705,MATCH('Ofertas insignia'!$A27,'Consolidado Resultados'!$A$8:$A$705,0),3))</f>
        <v>Oferta 11</v>
      </c>
      <c r="C25" s="3" t="str">
        <f>IF(INDEX('Consolidado Resultados'!$A$8:$L$705,MATCH('SAIB Regional'!$L25,'Consolidado Resultados'!$L$8:$L$705,0),3)=0,"",INDEX('Consolidado Resultados'!$A$8:$L$705,MATCH('SAIB Regional'!$L25,'Consolidado Resultados'!$L$8:$L$705,0),3))</f>
        <v/>
      </c>
      <c r="D25" s="4" t="str">
        <f>IF(INDEX('Consolidado Resultados'!$A$8:$L$705,MATCH('SAIB Regional'!$L25,'Consolidado Resultados'!$L$8:$L$705,0),3)=0,"",INDEX('Consolidado Resultados'!$A$8:$L$705,MATCH('SAIB Regional'!$L25,'Consolidado Resultados'!$L$8:$L$705,0),4))</f>
        <v/>
      </c>
      <c r="E25" s="4" t="str">
        <f>IF(INDEX('Consolidado Resultados'!$A$8:$L$705,MATCH('SAIB Regional'!$L25,'Consolidado Resultados'!$L$8:$L$705,0),3)=0,"",INDEX('Consolidado Resultados'!$A$8:$L$705,MATCH('SAIB Regional'!$L25,'Consolidado Resultados'!$L$8:$L$705,0),5))</f>
        <v/>
      </c>
      <c r="F25" s="4" t="str">
        <f>IF(INDEX('Consolidado Resultados'!$A$8:$L$705,MATCH('SAIB Regional'!$L25,'Consolidado Resultados'!$L$8:$L$705,0),3)=0,"",INDEX('Consolidado Resultados'!$A$8:$L$705,MATCH('SAIB Regional'!$L25,'Consolidado Resultados'!$L$8:$L$705,0),6))</f>
        <v/>
      </c>
      <c r="G25" s="4" t="str">
        <f>IF(INDEX('Consolidado Resultados'!$A$8:$L$705,MATCH('SAIB Regional'!$L25,'Consolidado Resultados'!$L$8:$L$705,0),3)=0,"",INDEX('Consolidado Resultados'!$A$8:$L$705,MATCH('SAIB Regional'!$L25,'Consolidado Resultados'!$L$8:$L$705,0),7))</f>
        <v/>
      </c>
      <c r="H25" s="4" t="str">
        <f>IF(INDEX('Consolidado Resultados'!$A$8:$L$705,MATCH('SAIB Regional'!$L25,'Consolidado Resultados'!$L$8:$L$705,0),3)=0,"",INDEX('Consolidado Resultados'!$A$8:$L$705,MATCH('SAIB Regional'!$L25,'Consolidado Resultados'!$L$8:$L$705,0),8))</f>
        <v/>
      </c>
      <c r="I25" s="19" t="str">
        <f>IF(INDEX('Consolidado Resultados'!$A$8:$L$705,MATCH('SAIB Regional'!$L25,'Consolidado Resultados'!$L$8:$L$705,0),3)=0,"",INDEX('Consolidado Resultados'!$A$8:$L$705,MATCH('SAIB Regional'!$L25,'Consolidado Resultados'!$L$8:$L$705,0),9))</f>
        <v/>
      </c>
      <c r="J25" s="19" t="str">
        <f>IF(INDEX('Consolidado Resultados'!$A$8:$L$705,MATCH('SAIB Regional'!$L25,'Consolidado Resultados'!$L$8:$L$705,0),3)=0,"",INDEX('Consolidado Resultados'!$A$8:$L$705,MATCH('SAIB Regional'!$L25,'Consolidado Resultados'!$L$8:$L$705,0),10))</f>
        <v/>
      </c>
      <c r="K25" s="52">
        <f>+IFERROR(INDEX('Ofertas insignia'!$B$17:$M$52,MATCH('SAIB Regional'!$B25,'Ofertas insignia'!$B$17:$B$52,0),MATCH('SAIB Regional'!$K$14,'Ofertas insignia'!$B$16:$M$16,0)),"")</f>
        <v>11</v>
      </c>
      <c r="L25" s="38" t="str">
        <f t="shared" si="0"/>
        <v>Oferta 11SAIB Regional</v>
      </c>
    </row>
    <row r="26" spans="1:14" x14ac:dyDescent="0.35">
      <c r="A26" s="30">
        <f t="shared" si="1"/>
        <v>12</v>
      </c>
      <c r="B26" s="2" t="str">
        <f>IF(INDEX('Consolidado Resultados'!$A$8:$L$705,MATCH('Ofertas insignia'!$A28,'Consolidado Resultados'!$A$8:$A$705,0),3)=0,"",INDEX('Consolidado Resultados'!$A$8:$L$705,MATCH('Ofertas insignia'!$A28,'Consolidado Resultados'!$A$8:$A$705,0),3))</f>
        <v>Oferta 12</v>
      </c>
      <c r="C26" s="3" t="str">
        <f>IF(INDEX('Consolidado Resultados'!$A$8:$L$705,MATCH('SAIB Regional'!$L26,'Consolidado Resultados'!$L$8:$L$705,0),3)=0,"",INDEX('Consolidado Resultados'!$A$8:$L$705,MATCH('SAIB Regional'!$L26,'Consolidado Resultados'!$L$8:$L$705,0),3))</f>
        <v/>
      </c>
      <c r="D26" s="4" t="str">
        <f>IF(INDEX('Consolidado Resultados'!$A$8:$L$705,MATCH('SAIB Regional'!$L26,'Consolidado Resultados'!$L$8:$L$705,0),3)=0,"",INDEX('Consolidado Resultados'!$A$8:$L$705,MATCH('SAIB Regional'!$L26,'Consolidado Resultados'!$L$8:$L$705,0),4))</f>
        <v/>
      </c>
      <c r="E26" s="4" t="str">
        <f>IF(INDEX('Consolidado Resultados'!$A$8:$L$705,MATCH('SAIB Regional'!$L26,'Consolidado Resultados'!$L$8:$L$705,0),3)=0,"",INDEX('Consolidado Resultados'!$A$8:$L$705,MATCH('SAIB Regional'!$L26,'Consolidado Resultados'!$L$8:$L$705,0),5))</f>
        <v/>
      </c>
      <c r="F26" s="4" t="str">
        <f>IF(INDEX('Consolidado Resultados'!$A$8:$L$705,MATCH('SAIB Regional'!$L26,'Consolidado Resultados'!$L$8:$L$705,0),3)=0,"",INDEX('Consolidado Resultados'!$A$8:$L$705,MATCH('SAIB Regional'!$L26,'Consolidado Resultados'!$L$8:$L$705,0),6))</f>
        <v/>
      </c>
      <c r="G26" s="4" t="str">
        <f>IF(INDEX('Consolidado Resultados'!$A$8:$L$705,MATCH('SAIB Regional'!$L26,'Consolidado Resultados'!$L$8:$L$705,0),3)=0,"",INDEX('Consolidado Resultados'!$A$8:$L$705,MATCH('SAIB Regional'!$L26,'Consolidado Resultados'!$L$8:$L$705,0),7))</f>
        <v/>
      </c>
      <c r="H26" s="4" t="str">
        <f>IF(INDEX('Consolidado Resultados'!$A$8:$L$705,MATCH('SAIB Regional'!$L26,'Consolidado Resultados'!$L$8:$L$705,0),3)=0,"",INDEX('Consolidado Resultados'!$A$8:$L$705,MATCH('SAIB Regional'!$L26,'Consolidado Resultados'!$L$8:$L$705,0),8))</f>
        <v/>
      </c>
      <c r="I26" s="19" t="str">
        <f>IF(INDEX('Consolidado Resultados'!$A$8:$L$705,MATCH('SAIB Regional'!$L26,'Consolidado Resultados'!$L$8:$L$705,0),3)=0,"",INDEX('Consolidado Resultados'!$A$8:$L$705,MATCH('SAIB Regional'!$L26,'Consolidado Resultados'!$L$8:$L$705,0),9))</f>
        <v/>
      </c>
      <c r="J26" s="19" t="str">
        <f>IF(INDEX('Consolidado Resultados'!$A$8:$L$705,MATCH('SAIB Regional'!$L26,'Consolidado Resultados'!$L$8:$L$705,0),3)=0,"",INDEX('Consolidado Resultados'!$A$8:$L$705,MATCH('SAIB Regional'!$L26,'Consolidado Resultados'!$L$8:$L$705,0),10))</f>
        <v/>
      </c>
      <c r="K26" s="52">
        <f>+IFERROR(INDEX('Ofertas insignia'!$B$17:$M$52,MATCH('SAIB Regional'!$B26,'Ofertas insignia'!$B$17:$B$52,0),MATCH('SAIB Regional'!$K$14,'Ofertas insignia'!$B$16:$M$16,0)),"")</f>
        <v>12</v>
      </c>
      <c r="L26" s="38" t="str">
        <f t="shared" si="0"/>
        <v>Oferta 12SAIB Regional</v>
      </c>
    </row>
    <row r="27" spans="1:14" x14ac:dyDescent="0.35">
      <c r="A27" s="30">
        <f t="shared" si="1"/>
        <v>13</v>
      </c>
      <c r="B27" s="2" t="str">
        <f>IF(INDEX('Consolidado Resultados'!$A$8:$L$705,MATCH('Ofertas insignia'!$A29,'Consolidado Resultados'!$A$8:$A$705,0),3)=0,"",INDEX('Consolidado Resultados'!$A$8:$L$705,MATCH('Ofertas insignia'!$A29,'Consolidado Resultados'!$A$8:$A$705,0),3))</f>
        <v>Oferta 13</v>
      </c>
      <c r="C27" s="3" t="str">
        <f>IF(INDEX('Consolidado Resultados'!$A$8:$L$705,MATCH('SAIB Regional'!$L27,'Consolidado Resultados'!$L$8:$L$705,0),3)=0,"",INDEX('Consolidado Resultados'!$A$8:$L$705,MATCH('SAIB Regional'!$L27,'Consolidado Resultados'!$L$8:$L$705,0),3))</f>
        <v/>
      </c>
      <c r="D27" s="4" t="str">
        <f>IF(INDEX('Consolidado Resultados'!$A$8:$L$705,MATCH('SAIB Regional'!$L27,'Consolidado Resultados'!$L$8:$L$705,0),3)=0,"",INDEX('Consolidado Resultados'!$A$8:$L$705,MATCH('SAIB Regional'!$L27,'Consolidado Resultados'!$L$8:$L$705,0),4))</f>
        <v/>
      </c>
      <c r="E27" s="4" t="str">
        <f>IF(INDEX('Consolidado Resultados'!$A$8:$L$705,MATCH('SAIB Regional'!$L27,'Consolidado Resultados'!$L$8:$L$705,0),3)=0,"",INDEX('Consolidado Resultados'!$A$8:$L$705,MATCH('SAIB Regional'!$L27,'Consolidado Resultados'!$L$8:$L$705,0),5))</f>
        <v/>
      </c>
      <c r="F27" s="4" t="str">
        <f>IF(INDEX('Consolidado Resultados'!$A$8:$L$705,MATCH('SAIB Regional'!$L27,'Consolidado Resultados'!$L$8:$L$705,0),3)=0,"",INDEX('Consolidado Resultados'!$A$8:$L$705,MATCH('SAIB Regional'!$L27,'Consolidado Resultados'!$L$8:$L$705,0),6))</f>
        <v/>
      </c>
      <c r="G27" s="4" t="str">
        <f>IF(INDEX('Consolidado Resultados'!$A$8:$L$705,MATCH('SAIB Regional'!$L27,'Consolidado Resultados'!$L$8:$L$705,0),3)=0,"",INDEX('Consolidado Resultados'!$A$8:$L$705,MATCH('SAIB Regional'!$L27,'Consolidado Resultados'!$L$8:$L$705,0),7))</f>
        <v/>
      </c>
      <c r="H27" s="4" t="str">
        <f>IF(INDEX('Consolidado Resultados'!$A$8:$L$705,MATCH('SAIB Regional'!$L27,'Consolidado Resultados'!$L$8:$L$705,0),3)=0,"",INDEX('Consolidado Resultados'!$A$8:$L$705,MATCH('SAIB Regional'!$L27,'Consolidado Resultados'!$L$8:$L$705,0),8))</f>
        <v/>
      </c>
      <c r="I27" s="19" t="str">
        <f>IF(INDEX('Consolidado Resultados'!$A$8:$L$705,MATCH('SAIB Regional'!$L27,'Consolidado Resultados'!$L$8:$L$705,0),3)=0,"",INDEX('Consolidado Resultados'!$A$8:$L$705,MATCH('SAIB Regional'!$L27,'Consolidado Resultados'!$L$8:$L$705,0),9))</f>
        <v/>
      </c>
      <c r="J27" s="19" t="str">
        <f>IF(INDEX('Consolidado Resultados'!$A$8:$L$705,MATCH('SAIB Regional'!$L27,'Consolidado Resultados'!$L$8:$L$705,0),3)=0,"",INDEX('Consolidado Resultados'!$A$8:$L$705,MATCH('SAIB Regional'!$L27,'Consolidado Resultados'!$L$8:$L$705,0),10))</f>
        <v/>
      </c>
      <c r="K27" s="52">
        <f>+IFERROR(INDEX('Ofertas insignia'!$B$17:$M$52,MATCH('SAIB Regional'!$B27,'Ofertas insignia'!$B$17:$B$52,0),MATCH('SAIB Regional'!$K$14,'Ofertas insignia'!$B$16:$M$16,0)),"")</f>
        <v>13</v>
      </c>
      <c r="L27" s="38" t="str">
        <f t="shared" si="0"/>
        <v>Oferta 13SAIB Regional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Regional'!$L28,'Consolidado Resultados'!$L$8:$L$705,0),3)=0,"",INDEX('Consolidado Resultados'!$A$8:$L$705,MATCH('SAIB Regional'!$L28,'Consolidado Resultados'!$L$8:$L$705,0),3))</f>
        <v/>
      </c>
      <c r="D28" s="4" t="str">
        <f>IF(INDEX('Consolidado Resultados'!$A$8:$L$705,MATCH('SAIB Regional'!$L28,'Consolidado Resultados'!$L$8:$L$705,0),3)=0,"",INDEX('Consolidado Resultados'!$A$8:$L$705,MATCH('SAIB Regional'!$L28,'Consolidado Resultados'!$L$8:$L$705,0),4))</f>
        <v/>
      </c>
      <c r="E28" s="4" t="str">
        <f>IF(INDEX('Consolidado Resultados'!$A$8:$L$705,MATCH('SAIB Regional'!$L28,'Consolidado Resultados'!$L$8:$L$705,0),3)=0,"",INDEX('Consolidado Resultados'!$A$8:$L$705,MATCH('SAIB Regional'!$L28,'Consolidado Resultados'!$L$8:$L$705,0),5))</f>
        <v/>
      </c>
      <c r="F28" s="4" t="str">
        <f>IF(INDEX('Consolidado Resultados'!$A$8:$L$705,MATCH('SAIB Regional'!$L28,'Consolidado Resultados'!$L$8:$L$705,0),3)=0,"",INDEX('Consolidado Resultados'!$A$8:$L$705,MATCH('SAIB Regional'!$L28,'Consolidado Resultados'!$L$8:$L$705,0),6))</f>
        <v/>
      </c>
      <c r="G28" s="4" t="str">
        <f>IF(INDEX('Consolidado Resultados'!$A$8:$L$705,MATCH('SAIB Regional'!$L28,'Consolidado Resultados'!$L$8:$L$705,0),3)=0,"",INDEX('Consolidado Resultados'!$A$8:$L$705,MATCH('SAIB Regional'!$L28,'Consolidado Resultados'!$L$8:$L$705,0),7))</f>
        <v/>
      </c>
      <c r="H28" s="4" t="str">
        <f>IF(INDEX('Consolidado Resultados'!$A$8:$L$705,MATCH('SAIB Regional'!$L28,'Consolidado Resultados'!$L$8:$L$705,0),3)=0,"",INDEX('Consolidado Resultados'!$A$8:$L$705,MATCH('SAIB Regional'!$L28,'Consolidado Resultados'!$L$8:$L$705,0),8))</f>
        <v/>
      </c>
      <c r="I28" s="19" t="str">
        <f>IF(INDEX('Consolidado Resultados'!$A$8:$L$705,MATCH('SAIB Regional'!$L28,'Consolidado Resultados'!$L$8:$L$705,0),3)=0,"",INDEX('Consolidado Resultados'!$A$8:$L$705,MATCH('SAIB Regional'!$L28,'Consolidado Resultados'!$L$8:$L$705,0),9))</f>
        <v/>
      </c>
      <c r="J28" s="19" t="str">
        <f>IF(INDEX('Consolidado Resultados'!$A$8:$L$705,MATCH('SAIB Regional'!$L28,'Consolidado Resultados'!$L$8:$L$705,0),3)=0,"",INDEX('Consolidado Resultados'!$A$8:$L$705,MATCH('SAIB Regional'!$L28,'Consolidado Resultados'!$L$8:$L$705,0),10))</f>
        <v/>
      </c>
      <c r="K28" s="52" t="str">
        <f>+IFERROR(INDEX('Ofertas insignia'!$B$17:$M$52,MATCH('SAIB Regional'!$B28,'Ofertas insignia'!$B$17:$B$52,0),MATCH('SAIB Regional'!$K$14,'Ofertas insignia'!$B$16:$M$16,0)),"")</f>
        <v/>
      </c>
      <c r="L28" s="38" t="str">
        <f t="shared" si="0"/>
        <v>SAIB Regional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Regional'!$L29,'Consolidado Resultados'!$L$8:$L$705,0),3)=0,"",INDEX('Consolidado Resultados'!$A$8:$L$705,MATCH('SAIB Regional'!$L29,'Consolidado Resultados'!$L$8:$L$705,0),3))</f>
        <v/>
      </c>
      <c r="D29" s="4" t="str">
        <f>IF(INDEX('Consolidado Resultados'!$A$8:$L$705,MATCH('SAIB Regional'!$L29,'Consolidado Resultados'!$L$8:$L$705,0),3)=0,"",INDEX('Consolidado Resultados'!$A$8:$L$705,MATCH('SAIB Regional'!$L29,'Consolidado Resultados'!$L$8:$L$705,0),4))</f>
        <v/>
      </c>
      <c r="E29" s="4" t="str">
        <f>IF(INDEX('Consolidado Resultados'!$A$8:$L$705,MATCH('SAIB Regional'!$L29,'Consolidado Resultados'!$L$8:$L$705,0),3)=0,"",INDEX('Consolidado Resultados'!$A$8:$L$705,MATCH('SAIB Regional'!$L29,'Consolidado Resultados'!$L$8:$L$705,0),5))</f>
        <v/>
      </c>
      <c r="F29" s="4" t="str">
        <f>IF(INDEX('Consolidado Resultados'!$A$8:$L$705,MATCH('SAIB Regional'!$L29,'Consolidado Resultados'!$L$8:$L$705,0),3)=0,"",INDEX('Consolidado Resultados'!$A$8:$L$705,MATCH('SAIB Regional'!$L29,'Consolidado Resultados'!$L$8:$L$705,0),6))</f>
        <v/>
      </c>
      <c r="G29" s="4" t="str">
        <f>IF(INDEX('Consolidado Resultados'!$A$8:$L$705,MATCH('SAIB Regional'!$L29,'Consolidado Resultados'!$L$8:$L$705,0),3)=0,"",INDEX('Consolidado Resultados'!$A$8:$L$705,MATCH('SAIB Regional'!$L29,'Consolidado Resultados'!$L$8:$L$705,0),7))</f>
        <v/>
      </c>
      <c r="H29" s="4" t="str">
        <f>IF(INDEX('Consolidado Resultados'!$A$8:$L$705,MATCH('SAIB Regional'!$L29,'Consolidado Resultados'!$L$8:$L$705,0),3)=0,"",INDEX('Consolidado Resultados'!$A$8:$L$705,MATCH('SAIB Regional'!$L29,'Consolidado Resultados'!$L$8:$L$705,0),8))</f>
        <v/>
      </c>
      <c r="I29" s="19" t="str">
        <f>IF(INDEX('Consolidado Resultados'!$A$8:$L$705,MATCH('SAIB Regional'!$L29,'Consolidado Resultados'!$L$8:$L$705,0),3)=0,"",INDEX('Consolidado Resultados'!$A$8:$L$705,MATCH('SAIB Regional'!$L29,'Consolidado Resultados'!$L$8:$L$705,0),9))</f>
        <v/>
      </c>
      <c r="J29" s="19" t="str">
        <f>IF(INDEX('Consolidado Resultados'!$A$8:$L$705,MATCH('SAIB Regional'!$L29,'Consolidado Resultados'!$L$8:$L$705,0),3)=0,"",INDEX('Consolidado Resultados'!$A$8:$L$705,MATCH('SAIB Regional'!$L29,'Consolidado Resultados'!$L$8:$L$705,0),10))</f>
        <v/>
      </c>
      <c r="K29" s="52" t="str">
        <f>+IFERROR(INDEX('Ofertas insignia'!$B$17:$M$52,MATCH('SAIB Regional'!$B29,'Ofertas insignia'!$B$17:$B$52,0),MATCH('SAIB Regional'!$K$14,'Ofertas insignia'!$B$16:$M$16,0)),"")</f>
        <v/>
      </c>
      <c r="L29" s="38" t="str">
        <f t="shared" si="0"/>
        <v>SAIB Regional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Regional'!$L30,'Consolidado Resultados'!$L$8:$L$705,0),3)=0,"",INDEX('Consolidado Resultados'!$A$8:$L$705,MATCH('SAIB Regional'!$L30,'Consolidado Resultados'!$L$8:$L$705,0),3))</f>
        <v/>
      </c>
      <c r="D30" s="4" t="str">
        <f>IF(INDEX('Consolidado Resultados'!$A$8:$L$705,MATCH('SAIB Regional'!$L30,'Consolidado Resultados'!$L$8:$L$705,0),3)=0,"",INDEX('Consolidado Resultados'!$A$8:$L$705,MATCH('SAIB Regional'!$L30,'Consolidado Resultados'!$L$8:$L$705,0),4))</f>
        <v/>
      </c>
      <c r="E30" s="4" t="str">
        <f>IF(INDEX('Consolidado Resultados'!$A$8:$L$705,MATCH('SAIB Regional'!$L30,'Consolidado Resultados'!$L$8:$L$705,0),3)=0,"",INDEX('Consolidado Resultados'!$A$8:$L$705,MATCH('SAIB Regional'!$L30,'Consolidado Resultados'!$L$8:$L$705,0),5))</f>
        <v/>
      </c>
      <c r="F30" s="4" t="str">
        <f>IF(INDEX('Consolidado Resultados'!$A$8:$L$705,MATCH('SAIB Regional'!$L30,'Consolidado Resultados'!$L$8:$L$705,0),3)=0,"",INDEX('Consolidado Resultados'!$A$8:$L$705,MATCH('SAIB Regional'!$L30,'Consolidado Resultados'!$L$8:$L$705,0),6))</f>
        <v/>
      </c>
      <c r="G30" s="4" t="str">
        <f>IF(INDEX('Consolidado Resultados'!$A$8:$L$705,MATCH('SAIB Regional'!$L30,'Consolidado Resultados'!$L$8:$L$705,0),3)=0,"",INDEX('Consolidado Resultados'!$A$8:$L$705,MATCH('SAIB Regional'!$L30,'Consolidado Resultados'!$L$8:$L$705,0),7))</f>
        <v/>
      </c>
      <c r="H30" s="4" t="str">
        <f>IF(INDEX('Consolidado Resultados'!$A$8:$L$705,MATCH('SAIB Regional'!$L30,'Consolidado Resultados'!$L$8:$L$705,0),3)=0,"",INDEX('Consolidado Resultados'!$A$8:$L$705,MATCH('SAIB Regional'!$L30,'Consolidado Resultados'!$L$8:$L$705,0),8))</f>
        <v/>
      </c>
      <c r="I30" s="19" t="str">
        <f>IF(INDEX('Consolidado Resultados'!$A$8:$L$705,MATCH('SAIB Regional'!$L30,'Consolidado Resultados'!$L$8:$L$705,0),3)=0,"",INDEX('Consolidado Resultados'!$A$8:$L$705,MATCH('SAIB Regional'!$L30,'Consolidado Resultados'!$L$8:$L$705,0),9))</f>
        <v/>
      </c>
      <c r="J30" s="19" t="str">
        <f>IF(INDEX('Consolidado Resultados'!$A$8:$L$705,MATCH('SAIB Regional'!$L30,'Consolidado Resultados'!$L$8:$L$705,0),3)=0,"",INDEX('Consolidado Resultados'!$A$8:$L$705,MATCH('SAIB Regional'!$L30,'Consolidado Resultados'!$L$8:$L$705,0),10))</f>
        <v/>
      </c>
      <c r="K30" s="52" t="str">
        <f>+IFERROR(INDEX('Ofertas insignia'!$B$17:$M$52,MATCH('SAIB Regional'!$B30,'Ofertas insignia'!$B$17:$B$52,0),MATCH('SAIB Regional'!$K$14,'Ofertas insignia'!$B$16:$M$16,0)),"")</f>
        <v/>
      </c>
      <c r="L30" s="38" t="str">
        <f t="shared" si="0"/>
        <v>SAIB Regional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Regional'!$L31,'Consolidado Resultados'!$L$8:$L$705,0),3)=0,"",INDEX('Consolidado Resultados'!$A$8:$L$705,MATCH('SAIB Regional'!$L31,'Consolidado Resultados'!$L$8:$L$705,0),3))</f>
        <v/>
      </c>
      <c r="D31" s="4" t="str">
        <f>IF(INDEX('Consolidado Resultados'!$A$8:$L$705,MATCH('SAIB Regional'!$L31,'Consolidado Resultados'!$L$8:$L$705,0),3)=0,"",INDEX('Consolidado Resultados'!$A$8:$L$705,MATCH('SAIB Regional'!$L31,'Consolidado Resultados'!$L$8:$L$705,0),4))</f>
        <v/>
      </c>
      <c r="E31" s="4" t="str">
        <f>IF(INDEX('Consolidado Resultados'!$A$8:$L$705,MATCH('SAIB Regional'!$L31,'Consolidado Resultados'!$L$8:$L$705,0),3)=0,"",INDEX('Consolidado Resultados'!$A$8:$L$705,MATCH('SAIB Regional'!$L31,'Consolidado Resultados'!$L$8:$L$705,0),5))</f>
        <v/>
      </c>
      <c r="F31" s="4" t="str">
        <f>IF(INDEX('Consolidado Resultados'!$A$8:$L$705,MATCH('SAIB Regional'!$L31,'Consolidado Resultados'!$L$8:$L$705,0),3)=0,"",INDEX('Consolidado Resultados'!$A$8:$L$705,MATCH('SAIB Regional'!$L31,'Consolidado Resultados'!$L$8:$L$705,0),6))</f>
        <v/>
      </c>
      <c r="G31" s="4" t="str">
        <f>IF(INDEX('Consolidado Resultados'!$A$8:$L$705,MATCH('SAIB Regional'!$L31,'Consolidado Resultados'!$L$8:$L$705,0),3)=0,"",INDEX('Consolidado Resultados'!$A$8:$L$705,MATCH('SAIB Regional'!$L31,'Consolidado Resultados'!$L$8:$L$705,0),7))</f>
        <v/>
      </c>
      <c r="H31" s="4" t="str">
        <f>IF(INDEX('Consolidado Resultados'!$A$8:$L$705,MATCH('SAIB Regional'!$L31,'Consolidado Resultados'!$L$8:$L$705,0),3)=0,"",INDEX('Consolidado Resultados'!$A$8:$L$705,MATCH('SAIB Regional'!$L31,'Consolidado Resultados'!$L$8:$L$705,0),8))</f>
        <v/>
      </c>
      <c r="I31" s="19" t="str">
        <f>IF(INDEX('Consolidado Resultados'!$A$8:$L$705,MATCH('SAIB Regional'!$L31,'Consolidado Resultados'!$L$8:$L$705,0),3)=0,"",INDEX('Consolidado Resultados'!$A$8:$L$705,MATCH('SAIB Regional'!$L31,'Consolidado Resultados'!$L$8:$L$705,0),9))</f>
        <v/>
      </c>
      <c r="J31" s="19" t="str">
        <f>IF(INDEX('Consolidado Resultados'!$A$8:$L$705,MATCH('SAIB Regional'!$L31,'Consolidado Resultados'!$L$8:$L$705,0),3)=0,"",INDEX('Consolidado Resultados'!$A$8:$L$705,MATCH('SAIB Regional'!$L31,'Consolidado Resultados'!$L$8:$L$705,0),10))</f>
        <v/>
      </c>
      <c r="K31" s="52" t="str">
        <f>+IFERROR(INDEX('Ofertas insignia'!$B$17:$M$52,MATCH('SAIB Regional'!$B31,'Ofertas insignia'!$B$17:$B$52,0),MATCH('SAIB Regional'!$K$14,'Ofertas insignia'!$B$16:$M$16,0)),"")</f>
        <v/>
      </c>
      <c r="L31" s="38" t="str">
        <f t="shared" si="0"/>
        <v>SAIB Regional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Regional'!$L32,'Consolidado Resultados'!$L$8:$L$705,0),3)=0,"",INDEX('Consolidado Resultados'!$A$8:$L$705,MATCH('SAIB Regional'!$L32,'Consolidado Resultados'!$L$8:$L$705,0),3))</f>
        <v/>
      </c>
      <c r="D32" s="4" t="str">
        <f>IF(INDEX('Consolidado Resultados'!$A$8:$L$705,MATCH('SAIB Regional'!$L32,'Consolidado Resultados'!$L$8:$L$705,0),3)=0,"",INDEX('Consolidado Resultados'!$A$8:$L$705,MATCH('SAIB Regional'!$L32,'Consolidado Resultados'!$L$8:$L$705,0),4))</f>
        <v/>
      </c>
      <c r="E32" s="4" t="str">
        <f>IF(INDEX('Consolidado Resultados'!$A$8:$L$705,MATCH('SAIB Regional'!$L32,'Consolidado Resultados'!$L$8:$L$705,0),3)=0,"",INDEX('Consolidado Resultados'!$A$8:$L$705,MATCH('SAIB Regional'!$L32,'Consolidado Resultados'!$L$8:$L$705,0),5))</f>
        <v/>
      </c>
      <c r="F32" s="4" t="str">
        <f>IF(INDEX('Consolidado Resultados'!$A$8:$L$705,MATCH('SAIB Regional'!$L32,'Consolidado Resultados'!$L$8:$L$705,0),3)=0,"",INDEX('Consolidado Resultados'!$A$8:$L$705,MATCH('SAIB Regional'!$L32,'Consolidado Resultados'!$L$8:$L$705,0),6))</f>
        <v/>
      </c>
      <c r="G32" s="4" t="str">
        <f>IF(INDEX('Consolidado Resultados'!$A$8:$L$705,MATCH('SAIB Regional'!$L32,'Consolidado Resultados'!$L$8:$L$705,0),3)=0,"",INDEX('Consolidado Resultados'!$A$8:$L$705,MATCH('SAIB Regional'!$L32,'Consolidado Resultados'!$L$8:$L$705,0),7))</f>
        <v/>
      </c>
      <c r="H32" s="4" t="str">
        <f>IF(INDEX('Consolidado Resultados'!$A$8:$L$705,MATCH('SAIB Regional'!$L32,'Consolidado Resultados'!$L$8:$L$705,0),3)=0,"",INDEX('Consolidado Resultados'!$A$8:$L$705,MATCH('SAIB Regional'!$L32,'Consolidado Resultados'!$L$8:$L$705,0),8))</f>
        <v/>
      </c>
      <c r="I32" s="19" t="str">
        <f>IF(INDEX('Consolidado Resultados'!$A$8:$L$705,MATCH('SAIB Regional'!$L32,'Consolidado Resultados'!$L$8:$L$705,0),3)=0,"",INDEX('Consolidado Resultados'!$A$8:$L$705,MATCH('SAIB Regional'!$L32,'Consolidado Resultados'!$L$8:$L$705,0),9))</f>
        <v/>
      </c>
      <c r="J32" s="19" t="str">
        <f>IF(INDEX('Consolidado Resultados'!$A$8:$L$705,MATCH('SAIB Regional'!$L32,'Consolidado Resultados'!$L$8:$L$705,0),3)=0,"",INDEX('Consolidado Resultados'!$A$8:$L$705,MATCH('SAIB Regional'!$L32,'Consolidado Resultados'!$L$8:$L$705,0),10))</f>
        <v/>
      </c>
      <c r="K32" s="52" t="str">
        <f>+IFERROR(INDEX('Ofertas insignia'!$B$17:$M$52,MATCH('SAIB Regional'!$B32,'Ofertas insignia'!$B$17:$B$52,0),MATCH('SAIB Regional'!$K$14,'Ofertas insignia'!$B$16:$M$16,0)),"")</f>
        <v/>
      </c>
      <c r="L32" s="38" t="str">
        <f t="shared" si="0"/>
        <v>SAIB Regional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Regional'!$L33,'Consolidado Resultados'!$L$8:$L$705,0),3)=0,"",INDEX('Consolidado Resultados'!$A$8:$L$705,MATCH('SAIB Regional'!$L33,'Consolidado Resultados'!$L$8:$L$705,0),3))</f>
        <v/>
      </c>
      <c r="D33" s="4" t="str">
        <f>IF(INDEX('Consolidado Resultados'!$A$8:$L$705,MATCH('SAIB Regional'!$L33,'Consolidado Resultados'!$L$8:$L$705,0),3)=0,"",INDEX('Consolidado Resultados'!$A$8:$L$705,MATCH('SAIB Regional'!$L33,'Consolidado Resultados'!$L$8:$L$705,0),4))</f>
        <v/>
      </c>
      <c r="E33" s="4" t="str">
        <f>IF(INDEX('Consolidado Resultados'!$A$8:$L$705,MATCH('SAIB Regional'!$L33,'Consolidado Resultados'!$L$8:$L$705,0),3)=0,"",INDEX('Consolidado Resultados'!$A$8:$L$705,MATCH('SAIB Regional'!$L33,'Consolidado Resultados'!$L$8:$L$705,0),5))</f>
        <v/>
      </c>
      <c r="F33" s="4" t="str">
        <f>IF(INDEX('Consolidado Resultados'!$A$8:$L$705,MATCH('SAIB Regional'!$L33,'Consolidado Resultados'!$L$8:$L$705,0),3)=0,"",INDEX('Consolidado Resultados'!$A$8:$L$705,MATCH('SAIB Regional'!$L33,'Consolidado Resultados'!$L$8:$L$705,0),6))</f>
        <v/>
      </c>
      <c r="G33" s="4" t="str">
        <f>IF(INDEX('Consolidado Resultados'!$A$8:$L$705,MATCH('SAIB Regional'!$L33,'Consolidado Resultados'!$L$8:$L$705,0),3)=0,"",INDEX('Consolidado Resultados'!$A$8:$L$705,MATCH('SAIB Regional'!$L33,'Consolidado Resultados'!$L$8:$L$705,0),7))</f>
        <v/>
      </c>
      <c r="H33" s="4" t="str">
        <f>IF(INDEX('Consolidado Resultados'!$A$8:$L$705,MATCH('SAIB Regional'!$L33,'Consolidado Resultados'!$L$8:$L$705,0),3)=0,"",INDEX('Consolidado Resultados'!$A$8:$L$705,MATCH('SAIB Regional'!$L33,'Consolidado Resultados'!$L$8:$L$705,0),8))</f>
        <v/>
      </c>
      <c r="I33" s="19" t="str">
        <f>IF(INDEX('Consolidado Resultados'!$A$8:$L$705,MATCH('SAIB Regional'!$L33,'Consolidado Resultados'!$L$8:$L$705,0),3)=0,"",INDEX('Consolidado Resultados'!$A$8:$L$705,MATCH('SAIB Regional'!$L33,'Consolidado Resultados'!$L$8:$L$705,0),9))</f>
        <v/>
      </c>
      <c r="J33" s="19" t="str">
        <f>IF(INDEX('Consolidado Resultados'!$A$8:$L$705,MATCH('SAIB Regional'!$L33,'Consolidado Resultados'!$L$8:$L$705,0),3)=0,"",INDEX('Consolidado Resultados'!$A$8:$L$705,MATCH('SAIB Regional'!$L33,'Consolidado Resultados'!$L$8:$L$705,0),10))</f>
        <v/>
      </c>
      <c r="K33" s="52" t="str">
        <f>+IFERROR(INDEX('Ofertas insignia'!$B$17:$M$52,MATCH('SAIB Regional'!$B33,'Ofertas insignia'!$B$17:$B$52,0),MATCH('SAIB Regional'!$K$14,'Ofertas insignia'!$B$16:$M$16,0)),"")</f>
        <v/>
      </c>
      <c r="L33" s="38" t="str">
        <f t="shared" si="0"/>
        <v>SAIB Regional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Regional'!$L34,'Consolidado Resultados'!$L$8:$L$705,0),3)=0,"",INDEX('Consolidado Resultados'!$A$8:$L$705,MATCH('SAIB Regional'!$L34,'Consolidado Resultados'!$L$8:$L$705,0),3))</f>
        <v/>
      </c>
      <c r="D34" s="4" t="str">
        <f>IF(INDEX('Consolidado Resultados'!$A$8:$L$705,MATCH('SAIB Regional'!$L34,'Consolidado Resultados'!$L$8:$L$705,0),3)=0,"",INDEX('Consolidado Resultados'!$A$8:$L$705,MATCH('SAIB Regional'!$L34,'Consolidado Resultados'!$L$8:$L$705,0),4))</f>
        <v/>
      </c>
      <c r="E34" s="4" t="str">
        <f>IF(INDEX('Consolidado Resultados'!$A$8:$L$705,MATCH('SAIB Regional'!$L34,'Consolidado Resultados'!$L$8:$L$705,0),3)=0,"",INDEX('Consolidado Resultados'!$A$8:$L$705,MATCH('SAIB Regional'!$L34,'Consolidado Resultados'!$L$8:$L$705,0),5))</f>
        <v/>
      </c>
      <c r="F34" s="4" t="str">
        <f>IF(INDEX('Consolidado Resultados'!$A$8:$L$705,MATCH('SAIB Regional'!$L34,'Consolidado Resultados'!$L$8:$L$705,0),3)=0,"",INDEX('Consolidado Resultados'!$A$8:$L$705,MATCH('SAIB Regional'!$L34,'Consolidado Resultados'!$L$8:$L$705,0),6))</f>
        <v/>
      </c>
      <c r="G34" s="4" t="str">
        <f>IF(INDEX('Consolidado Resultados'!$A$8:$L$705,MATCH('SAIB Regional'!$L34,'Consolidado Resultados'!$L$8:$L$705,0),3)=0,"",INDEX('Consolidado Resultados'!$A$8:$L$705,MATCH('SAIB Regional'!$L34,'Consolidado Resultados'!$L$8:$L$705,0),7))</f>
        <v/>
      </c>
      <c r="H34" s="4" t="str">
        <f>IF(INDEX('Consolidado Resultados'!$A$8:$L$705,MATCH('SAIB Regional'!$L34,'Consolidado Resultados'!$L$8:$L$705,0),3)=0,"",INDEX('Consolidado Resultados'!$A$8:$L$705,MATCH('SAIB Regional'!$L34,'Consolidado Resultados'!$L$8:$L$705,0),8))</f>
        <v/>
      </c>
      <c r="I34" s="19" t="str">
        <f>IF(INDEX('Consolidado Resultados'!$A$8:$L$705,MATCH('SAIB Regional'!$L34,'Consolidado Resultados'!$L$8:$L$705,0),3)=0,"",INDEX('Consolidado Resultados'!$A$8:$L$705,MATCH('SAIB Regional'!$L34,'Consolidado Resultados'!$L$8:$L$705,0),9))</f>
        <v/>
      </c>
      <c r="J34" s="19" t="str">
        <f>IF(INDEX('Consolidado Resultados'!$A$8:$L$705,MATCH('SAIB Regional'!$L34,'Consolidado Resultados'!$L$8:$L$705,0),3)=0,"",INDEX('Consolidado Resultados'!$A$8:$L$705,MATCH('SAIB Regional'!$L34,'Consolidado Resultados'!$L$8:$L$705,0),10))</f>
        <v/>
      </c>
      <c r="K34" s="52" t="str">
        <f>+IFERROR(INDEX('Ofertas insignia'!$B$17:$M$52,MATCH('SAIB Regional'!$B34,'Ofertas insignia'!$B$17:$B$52,0),MATCH('SAIB Regional'!$K$14,'Ofertas insignia'!$B$16:$M$16,0)),"")</f>
        <v/>
      </c>
      <c r="L34" s="38" t="str">
        <f t="shared" si="0"/>
        <v>SAIB Regional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Regional'!$L35,'Consolidado Resultados'!$L$8:$L$705,0),3)=0,"",INDEX('Consolidado Resultados'!$A$8:$L$705,MATCH('SAIB Regional'!$L35,'Consolidado Resultados'!$L$8:$L$705,0),3))</f>
        <v/>
      </c>
      <c r="D35" s="4" t="str">
        <f>IF(INDEX('Consolidado Resultados'!$A$8:$L$705,MATCH('SAIB Regional'!$L35,'Consolidado Resultados'!$L$8:$L$705,0),3)=0,"",INDEX('Consolidado Resultados'!$A$8:$L$705,MATCH('SAIB Regional'!$L35,'Consolidado Resultados'!$L$8:$L$705,0),4))</f>
        <v/>
      </c>
      <c r="E35" s="4" t="str">
        <f>IF(INDEX('Consolidado Resultados'!$A$8:$L$705,MATCH('SAIB Regional'!$L35,'Consolidado Resultados'!$L$8:$L$705,0),3)=0,"",INDEX('Consolidado Resultados'!$A$8:$L$705,MATCH('SAIB Regional'!$L35,'Consolidado Resultados'!$L$8:$L$705,0),5))</f>
        <v/>
      </c>
      <c r="F35" s="4" t="str">
        <f>IF(INDEX('Consolidado Resultados'!$A$8:$L$705,MATCH('SAIB Regional'!$L35,'Consolidado Resultados'!$L$8:$L$705,0),3)=0,"",INDEX('Consolidado Resultados'!$A$8:$L$705,MATCH('SAIB Regional'!$L35,'Consolidado Resultados'!$L$8:$L$705,0),6))</f>
        <v/>
      </c>
      <c r="G35" s="4" t="str">
        <f>IF(INDEX('Consolidado Resultados'!$A$8:$L$705,MATCH('SAIB Regional'!$L35,'Consolidado Resultados'!$L$8:$L$705,0),3)=0,"",INDEX('Consolidado Resultados'!$A$8:$L$705,MATCH('SAIB Regional'!$L35,'Consolidado Resultados'!$L$8:$L$705,0),7))</f>
        <v/>
      </c>
      <c r="H35" s="4" t="str">
        <f>IF(INDEX('Consolidado Resultados'!$A$8:$L$705,MATCH('SAIB Regional'!$L35,'Consolidado Resultados'!$L$8:$L$705,0),3)=0,"",INDEX('Consolidado Resultados'!$A$8:$L$705,MATCH('SAIB Regional'!$L35,'Consolidado Resultados'!$L$8:$L$705,0),8))</f>
        <v/>
      </c>
      <c r="I35" s="19" t="str">
        <f>IF(INDEX('Consolidado Resultados'!$A$8:$L$705,MATCH('SAIB Regional'!$L35,'Consolidado Resultados'!$L$8:$L$705,0),3)=0,"",INDEX('Consolidado Resultados'!$A$8:$L$705,MATCH('SAIB Regional'!$L35,'Consolidado Resultados'!$L$8:$L$705,0),9))</f>
        <v/>
      </c>
      <c r="J35" s="19" t="str">
        <f>IF(INDEX('Consolidado Resultados'!$A$8:$L$705,MATCH('SAIB Regional'!$L35,'Consolidado Resultados'!$L$8:$L$705,0),3)=0,"",INDEX('Consolidado Resultados'!$A$8:$L$705,MATCH('SAIB Regional'!$L35,'Consolidado Resultados'!$L$8:$L$705,0),10))</f>
        <v/>
      </c>
      <c r="K35" s="52" t="str">
        <f>+IFERROR(INDEX('Ofertas insignia'!$B$17:$M$52,MATCH('SAIB Regional'!$B35,'Ofertas insignia'!$B$17:$B$52,0),MATCH('SAIB Regional'!$K$14,'Ofertas insignia'!$B$16:$M$16,0)),"")</f>
        <v/>
      </c>
      <c r="L35" s="38" t="str">
        <f t="shared" si="0"/>
        <v>SAIB Regional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Regional'!$L36,'Consolidado Resultados'!$L$8:$L$705,0),3)=0,"",INDEX('Consolidado Resultados'!$A$8:$L$705,MATCH('SAIB Regional'!$L36,'Consolidado Resultados'!$L$8:$L$705,0),3))</f>
        <v/>
      </c>
      <c r="D36" s="4" t="str">
        <f>IF(INDEX('Consolidado Resultados'!$A$8:$L$705,MATCH('SAIB Regional'!$L36,'Consolidado Resultados'!$L$8:$L$705,0),3)=0,"",INDEX('Consolidado Resultados'!$A$8:$L$705,MATCH('SAIB Regional'!$L36,'Consolidado Resultados'!$L$8:$L$705,0),4))</f>
        <v/>
      </c>
      <c r="E36" s="4" t="str">
        <f>IF(INDEX('Consolidado Resultados'!$A$8:$L$705,MATCH('SAIB Regional'!$L36,'Consolidado Resultados'!$L$8:$L$705,0),3)=0,"",INDEX('Consolidado Resultados'!$A$8:$L$705,MATCH('SAIB Regional'!$L36,'Consolidado Resultados'!$L$8:$L$705,0),5))</f>
        <v/>
      </c>
      <c r="F36" s="4" t="str">
        <f>IF(INDEX('Consolidado Resultados'!$A$8:$L$705,MATCH('SAIB Regional'!$L36,'Consolidado Resultados'!$L$8:$L$705,0),3)=0,"",INDEX('Consolidado Resultados'!$A$8:$L$705,MATCH('SAIB Regional'!$L36,'Consolidado Resultados'!$L$8:$L$705,0),6))</f>
        <v/>
      </c>
      <c r="G36" s="4" t="str">
        <f>IF(INDEX('Consolidado Resultados'!$A$8:$L$705,MATCH('SAIB Regional'!$L36,'Consolidado Resultados'!$L$8:$L$705,0),3)=0,"",INDEX('Consolidado Resultados'!$A$8:$L$705,MATCH('SAIB Regional'!$L36,'Consolidado Resultados'!$L$8:$L$705,0),7))</f>
        <v/>
      </c>
      <c r="H36" s="4" t="str">
        <f>IF(INDEX('Consolidado Resultados'!$A$8:$L$705,MATCH('SAIB Regional'!$L36,'Consolidado Resultados'!$L$8:$L$705,0),3)=0,"",INDEX('Consolidado Resultados'!$A$8:$L$705,MATCH('SAIB Regional'!$L36,'Consolidado Resultados'!$L$8:$L$705,0),8))</f>
        <v/>
      </c>
      <c r="I36" s="19" t="str">
        <f>IF(INDEX('Consolidado Resultados'!$A$8:$L$705,MATCH('SAIB Regional'!$L36,'Consolidado Resultados'!$L$8:$L$705,0),3)=0,"",INDEX('Consolidado Resultados'!$A$8:$L$705,MATCH('SAIB Regional'!$L36,'Consolidado Resultados'!$L$8:$L$705,0),9))</f>
        <v/>
      </c>
      <c r="J36" s="19" t="str">
        <f>IF(INDEX('Consolidado Resultados'!$A$8:$L$705,MATCH('SAIB Regional'!$L36,'Consolidado Resultados'!$L$8:$L$705,0),3)=0,"",INDEX('Consolidado Resultados'!$A$8:$L$705,MATCH('SAIB Regional'!$L36,'Consolidado Resultados'!$L$8:$L$705,0),10))</f>
        <v/>
      </c>
      <c r="K36" s="52" t="str">
        <f>+IFERROR(INDEX('Ofertas insignia'!$B$17:$M$52,MATCH('SAIB Regional'!$B36,'Ofertas insignia'!$B$17:$B$52,0),MATCH('SAIB Regional'!$K$14,'Ofertas insignia'!$B$16:$M$16,0)),"")</f>
        <v/>
      </c>
      <c r="L36" s="38" t="str">
        <f t="shared" si="0"/>
        <v>SAIB Regional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Regional'!$L37,'Consolidado Resultados'!$L$8:$L$705,0),3)=0,"",INDEX('Consolidado Resultados'!$A$8:$L$705,MATCH('SAIB Regional'!$L37,'Consolidado Resultados'!$L$8:$L$705,0),3))</f>
        <v/>
      </c>
      <c r="D37" s="4" t="str">
        <f>IF(INDEX('Consolidado Resultados'!$A$8:$L$705,MATCH('SAIB Regional'!$L37,'Consolidado Resultados'!$L$8:$L$705,0),3)=0,"",INDEX('Consolidado Resultados'!$A$8:$L$705,MATCH('SAIB Regional'!$L37,'Consolidado Resultados'!$L$8:$L$705,0),4))</f>
        <v/>
      </c>
      <c r="E37" s="4" t="str">
        <f>IF(INDEX('Consolidado Resultados'!$A$8:$L$705,MATCH('SAIB Regional'!$L37,'Consolidado Resultados'!$L$8:$L$705,0),3)=0,"",INDEX('Consolidado Resultados'!$A$8:$L$705,MATCH('SAIB Regional'!$L37,'Consolidado Resultados'!$L$8:$L$705,0),5))</f>
        <v/>
      </c>
      <c r="F37" s="4" t="str">
        <f>IF(INDEX('Consolidado Resultados'!$A$8:$L$705,MATCH('SAIB Regional'!$L37,'Consolidado Resultados'!$L$8:$L$705,0),3)=0,"",INDEX('Consolidado Resultados'!$A$8:$L$705,MATCH('SAIB Regional'!$L37,'Consolidado Resultados'!$L$8:$L$705,0),6))</f>
        <v/>
      </c>
      <c r="G37" s="4" t="str">
        <f>IF(INDEX('Consolidado Resultados'!$A$8:$L$705,MATCH('SAIB Regional'!$L37,'Consolidado Resultados'!$L$8:$L$705,0),3)=0,"",INDEX('Consolidado Resultados'!$A$8:$L$705,MATCH('SAIB Regional'!$L37,'Consolidado Resultados'!$L$8:$L$705,0),7))</f>
        <v/>
      </c>
      <c r="H37" s="4" t="str">
        <f>IF(INDEX('Consolidado Resultados'!$A$8:$L$705,MATCH('SAIB Regional'!$L37,'Consolidado Resultados'!$L$8:$L$705,0),3)=0,"",INDEX('Consolidado Resultados'!$A$8:$L$705,MATCH('SAIB Regional'!$L37,'Consolidado Resultados'!$L$8:$L$705,0),8))</f>
        <v/>
      </c>
      <c r="I37" s="19" t="str">
        <f>IF(INDEX('Consolidado Resultados'!$A$8:$L$705,MATCH('SAIB Regional'!$L37,'Consolidado Resultados'!$L$8:$L$705,0),3)=0,"",INDEX('Consolidado Resultados'!$A$8:$L$705,MATCH('SAIB Regional'!$L37,'Consolidado Resultados'!$L$8:$L$705,0),9))</f>
        <v/>
      </c>
      <c r="J37" s="19" t="str">
        <f>IF(INDEX('Consolidado Resultados'!$A$8:$L$705,MATCH('SAIB Regional'!$L37,'Consolidado Resultados'!$L$8:$L$705,0),3)=0,"",INDEX('Consolidado Resultados'!$A$8:$L$705,MATCH('SAIB Regional'!$L37,'Consolidado Resultados'!$L$8:$L$705,0),10))</f>
        <v/>
      </c>
      <c r="K37" s="52" t="str">
        <f>+IFERROR(INDEX('Ofertas insignia'!$B$17:$M$52,MATCH('SAIB Regional'!$B37,'Ofertas insignia'!$B$17:$B$52,0),MATCH('SAIB Regional'!$K$14,'Ofertas insignia'!$B$16:$M$16,0)),"")</f>
        <v/>
      </c>
      <c r="L37" s="38" t="str">
        <f t="shared" si="0"/>
        <v>SAIB Regional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Regional'!$L38,'Consolidado Resultados'!$L$8:$L$705,0),3)=0,"",INDEX('Consolidado Resultados'!$A$8:$L$705,MATCH('SAIB Regional'!$L38,'Consolidado Resultados'!$L$8:$L$705,0),3))</f>
        <v/>
      </c>
      <c r="D38" s="4" t="str">
        <f>IF(INDEX('Consolidado Resultados'!$A$8:$L$705,MATCH('SAIB Regional'!$L38,'Consolidado Resultados'!$L$8:$L$705,0),3)=0,"",INDEX('Consolidado Resultados'!$A$8:$L$705,MATCH('SAIB Regional'!$L38,'Consolidado Resultados'!$L$8:$L$705,0),4))</f>
        <v/>
      </c>
      <c r="E38" s="4" t="str">
        <f>IF(INDEX('Consolidado Resultados'!$A$8:$L$705,MATCH('SAIB Regional'!$L38,'Consolidado Resultados'!$L$8:$L$705,0),3)=0,"",INDEX('Consolidado Resultados'!$A$8:$L$705,MATCH('SAIB Regional'!$L38,'Consolidado Resultados'!$L$8:$L$705,0),5))</f>
        <v/>
      </c>
      <c r="F38" s="4" t="str">
        <f>IF(INDEX('Consolidado Resultados'!$A$8:$L$705,MATCH('SAIB Regional'!$L38,'Consolidado Resultados'!$L$8:$L$705,0),3)=0,"",INDEX('Consolidado Resultados'!$A$8:$L$705,MATCH('SAIB Regional'!$L38,'Consolidado Resultados'!$L$8:$L$705,0),6))</f>
        <v/>
      </c>
      <c r="G38" s="4" t="str">
        <f>IF(INDEX('Consolidado Resultados'!$A$8:$L$705,MATCH('SAIB Regional'!$L38,'Consolidado Resultados'!$L$8:$L$705,0),3)=0,"",INDEX('Consolidado Resultados'!$A$8:$L$705,MATCH('SAIB Regional'!$L38,'Consolidado Resultados'!$L$8:$L$705,0),7))</f>
        <v/>
      </c>
      <c r="H38" s="4" t="str">
        <f>IF(INDEX('Consolidado Resultados'!$A$8:$L$705,MATCH('SAIB Regional'!$L38,'Consolidado Resultados'!$L$8:$L$705,0),3)=0,"",INDEX('Consolidado Resultados'!$A$8:$L$705,MATCH('SAIB Regional'!$L38,'Consolidado Resultados'!$L$8:$L$705,0),8))</f>
        <v/>
      </c>
      <c r="I38" s="19" t="str">
        <f>IF(INDEX('Consolidado Resultados'!$A$8:$L$705,MATCH('SAIB Regional'!$L38,'Consolidado Resultados'!$L$8:$L$705,0),3)=0,"",INDEX('Consolidado Resultados'!$A$8:$L$705,MATCH('SAIB Regional'!$L38,'Consolidado Resultados'!$L$8:$L$705,0),9))</f>
        <v/>
      </c>
      <c r="J38" s="19" t="str">
        <f>IF(INDEX('Consolidado Resultados'!$A$8:$L$705,MATCH('SAIB Regional'!$L38,'Consolidado Resultados'!$L$8:$L$705,0),3)=0,"",INDEX('Consolidado Resultados'!$A$8:$L$705,MATCH('SAIB Regional'!$L38,'Consolidado Resultados'!$L$8:$L$705,0),10))</f>
        <v/>
      </c>
      <c r="K38" s="52" t="str">
        <f>+IFERROR(INDEX('Ofertas insignia'!$B$17:$M$52,MATCH('SAIB Regional'!$B38,'Ofertas insignia'!$B$17:$B$52,0),MATCH('SAIB Regional'!$K$14,'Ofertas insignia'!$B$16:$M$16,0)),"")</f>
        <v/>
      </c>
      <c r="L38" s="38" t="str">
        <f t="shared" si="0"/>
        <v>SAIB Regional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Regional'!$L39,'Consolidado Resultados'!$L$8:$L$705,0),3)=0,"",INDEX('Consolidado Resultados'!$A$8:$L$705,MATCH('SAIB Regional'!$L39,'Consolidado Resultados'!$L$8:$L$705,0),3))</f>
        <v/>
      </c>
      <c r="D39" s="4" t="str">
        <f>IF(INDEX('Consolidado Resultados'!$A$8:$L$705,MATCH('SAIB Regional'!$L39,'Consolidado Resultados'!$L$8:$L$705,0),3)=0,"",INDEX('Consolidado Resultados'!$A$8:$L$705,MATCH('SAIB Regional'!$L39,'Consolidado Resultados'!$L$8:$L$705,0),4))</f>
        <v/>
      </c>
      <c r="E39" s="4" t="str">
        <f>IF(INDEX('Consolidado Resultados'!$A$8:$L$705,MATCH('SAIB Regional'!$L39,'Consolidado Resultados'!$L$8:$L$705,0),3)=0,"",INDEX('Consolidado Resultados'!$A$8:$L$705,MATCH('SAIB Regional'!$L39,'Consolidado Resultados'!$L$8:$L$705,0),5))</f>
        <v/>
      </c>
      <c r="F39" s="4" t="str">
        <f>IF(INDEX('Consolidado Resultados'!$A$8:$L$705,MATCH('SAIB Regional'!$L39,'Consolidado Resultados'!$L$8:$L$705,0),3)=0,"",INDEX('Consolidado Resultados'!$A$8:$L$705,MATCH('SAIB Regional'!$L39,'Consolidado Resultados'!$L$8:$L$705,0),6))</f>
        <v/>
      </c>
      <c r="G39" s="4" t="str">
        <f>IF(INDEX('Consolidado Resultados'!$A$8:$L$705,MATCH('SAIB Regional'!$L39,'Consolidado Resultados'!$L$8:$L$705,0),3)=0,"",INDEX('Consolidado Resultados'!$A$8:$L$705,MATCH('SAIB Regional'!$L39,'Consolidado Resultados'!$L$8:$L$705,0),7))</f>
        <v/>
      </c>
      <c r="H39" s="4" t="str">
        <f>IF(INDEX('Consolidado Resultados'!$A$8:$L$705,MATCH('SAIB Regional'!$L39,'Consolidado Resultados'!$L$8:$L$705,0),3)=0,"",INDEX('Consolidado Resultados'!$A$8:$L$705,MATCH('SAIB Regional'!$L39,'Consolidado Resultados'!$L$8:$L$705,0),8))</f>
        <v/>
      </c>
      <c r="I39" s="19" t="str">
        <f>IF(INDEX('Consolidado Resultados'!$A$8:$L$705,MATCH('SAIB Regional'!$L39,'Consolidado Resultados'!$L$8:$L$705,0),3)=0,"",INDEX('Consolidado Resultados'!$A$8:$L$705,MATCH('SAIB Regional'!$L39,'Consolidado Resultados'!$L$8:$L$705,0),9))</f>
        <v/>
      </c>
      <c r="J39" s="19" t="str">
        <f>IF(INDEX('Consolidado Resultados'!$A$8:$L$705,MATCH('SAIB Regional'!$L39,'Consolidado Resultados'!$L$8:$L$705,0),3)=0,"",INDEX('Consolidado Resultados'!$A$8:$L$705,MATCH('SAIB Regional'!$L39,'Consolidado Resultados'!$L$8:$L$705,0),10))</f>
        <v/>
      </c>
      <c r="K39" s="52" t="str">
        <f>+IFERROR(INDEX('Ofertas insignia'!$B$17:$M$52,MATCH('SAIB Regional'!$B39,'Ofertas insignia'!$B$17:$B$52,0),MATCH('SAIB Regional'!$K$14,'Ofertas insignia'!$B$16:$M$16,0)),"")</f>
        <v/>
      </c>
      <c r="L39" s="38" t="str">
        <f t="shared" si="0"/>
        <v>SAIB Regional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Regional'!$L40,'Consolidado Resultados'!$L$8:$L$705,0),3)=0,"",INDEX('Consolidado Resultados'!$A$8:$L$705,MATCH('SAIB Regional'!$L40,'Consolidado Resultados'!$L$8:$L$705,0),3))</f>
        <v/>
      </c>
      <c r="D40" s="4" t="str">
        <f>IF(INDEX('Consolidado Resultados'!$A$8:$L$705,MATCH('SAIB Regional'!$L40,'Consolidado Resultados'!$L$8:$L$705,0),3)=0,"",INDEX('Consolidado Resultados'!$A$8:$L$705,MATCH('SAIB Regional'!$L40,'Consolidado Resultados'!$L$8:$L$705,0),4))</f>
        <v/>
      </c>
      <c r="E40" s="4" t="str">
        <f>IF(INDEX('Consolidado Resultados'!$A$8:$L$705,MATCH('SAIB Regional'!$L40,'Consolidado Resultados'!$L$8:$L$705,0),3)=0,"",INDEX('Consolidado Resultados'!$A$8:$L$705,MATCH('SAIB Regional'!$L40,'Consolidado Resultados'!$L$8:$L$705,0),5))</f>
        <v/>
      </c>
      <c r="F40" s="4" t="str">
        <f>IF(INDEX('Consolidado Resultados'!$A$8:$L$705,MATCH('SAIB Regional'!$L40,'Consolidado Resultados'!$L$8:$L$705,0),3)=0,"",INDEX('Consolidado Resultados'!$A$8:$L$705,MATCH('SAIB Regional'!$L40,'Consolidado Resultados'!$L$8:$L$705,0),6))</f>
        <v/>
      </c>
      <c r="G40" s="4" t="str">
        <f>IF(INDEX('Consolidado Resultados'!$A$8:$L$705,MATCH('SAIB Regional'!$L40,'Consolidado Resultados'!$L$8:$L$705,0),3)=0,"",INDEX('Consolidado Resultados'!$A$8:$L$705,MATCH('SAIB Regional'!$L40,'Consolidado Resultados'!$L$8:$L$705,0),7))</f>
        <v/>
      </c>
      <c r="H40" s="4" t="str">
        <f>IF(INDEX('Consolidado Resultados'!$A$8:$L$705,MATCH('SAIB Regional'!$L40,'Consolidado Resultados'!$L$8:$L$705,0),3)=0,"",INDEX('Consolidado Resultados'!$A$8:$L$705,MATCH('SAIB Regional'!$L40,'Consolidado Resultados'!$L$8:$L$705,0),8))</f>
        <v/>
      </c>
      <c r="I40" s="19" t="str">
        <f>IF(INDEX('Consolidado Resultados'!$A$8:$L$705,MATCH('SAIB Regional'!$L40,'Consolidado Resultados'!$L$8:$L$705,0),3)=0,"",INDEX('Consolidado Resultados'!$A$8:$L$705,MATCH('SAIB Regional'!$L40,'Consolidado Resultados'!$L$8:$L$705,0),9))</f>
        <v/>
      </c>
      <c r="J40" s="19" t="str">
        <f>IF(INDEX('Consolidado Resultados'!$A$8:$L$705,MATCH('SAIB Regional'!$L40,'Consolidado Resultados'!$L$8:$L$705,0),3)=0,"",INDEX('Consolidado Resultados'!$A$8:$L$705,MATCH('SAIB Regional'!$L40,'Consolidado Resultados'!$L$8:$L$705,0),10))</f>
        <v/>
      </c>
      <c r="K40" s="52" t="str">
        <f>+IFERROR(INDEX('Ofertas insignia'!$B$17:$M$52,MATCH('SAIB Regional'!$B40,'Ofertas insignia'!$B$17:$B$52,0),MATCH('SAIB Regional'!$K$14,'Ofertas insignia'!$B$16:$M$16,0)),"")</f>
        <v/>
      </c>
      <c r="L40" s="38" t="str">
        <f t="shared" si="0"/>
        <v>SAIB Regional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Regional'!$L41,'Consolidado Resultados'!$L$8:$L$705,0),3)=0,"",INDEX('Consolidado Resultados'!$A$8:$L$705,MATCH('SAIB Regional'!$L41,'Consolidado Resultados'!$L$8:$L$705,0),3))</f>
        <v/>
      </c>
      <c r="D41" s="4" t="str">
        <f>IF(INDEX('Consolidado Resultados'!$A$8:$L$705,MATCH('SAIB Regional'!$L41,'Consolidado Resultados'!$L$8:$L$705,0),3)=0,"",INDEX('Consolidado Resultados'!$A$8:$L$705,MATCH('SAIB Regional'!$L41,'Consolidado Resultados'!$L$8:$L$705,0),4))</f>
        <v/>
      </c>
      <c r="E41" s="4" t="str">
        <f>IF(INDEX('Consolidado Resultados'!$A$8:$L$705,MATCH('SAIB Regional'!$L41,'Consolidado Resultados'!$L$8:$L$705,0),3)=0,"",INDEX('Consolidado Resultados'!$A$8:$L$705,MATCH('SAIB Regional'!$L41,'Consolidado Resultados'!$L$8:$L$705,0),5))</f>
        <v/>
      </c>
      <c r="F41" s="4" t="str">
        <f>IF(INDEX('Consolidado Resultados'!$A$8:$L$705,MATCH('SAIB Regional'!$L41,'Consolidado Resultados'!$L$8:$L$705,0),3)=0,"",INDEX('Consolidado Resultados'!$A$8:$L$705,MATCH('SAIB Regional'!$L41,'Consolidado Resultados'!$L$8:$L$705,0),6))</f>
        <v/>
      </c>
      <c r="G41" s="4" t="str">
        <f>IF(INDEX('Consolidado Resultados'!$A$8:$L$705,MATCH('SAIB Regional'!$L41,'Consolidado Resultados'!$L$8:$L$705,0),3)=0,"",INDEX('Consolidado Resultados'!$A$8:$L$705,MATCH('SAIB Regional'!$L41,'Consolidado Resultados'!$L$8:$L$705,0),7))</f>
        <v/>
      </c>
      <c r="H41" s="4" t="str">
        <f>IF(INDEX('Consolidado Resultados'!$A$8:$L$705,MATCH('SAIB Regional'!$L41,'Consolidado Resultados'!$L$8:$L$705,0),3)=0,"",INDEX('Consolidado Resultados'!$A$8:$L$705,MATCH('SAIB Regional'!$L41,'Consolidado Resultados'!$L$8:$L$705,0),8))</f>
        <v/>
      </c>
      <c r="I41" s="19" t="str">
        <f>IF(INDEX('Consolidado Resultados'!$A$8:$L$705,MATCH('SAIB Regional'!$L41,'Consolidado Resultados'!$L$8:$L$705,0),3)=0,"",INDEX('Consolidado Resultados'!$A$8:$L$705,MATCH('SAIB Regional'!$L41,'Consolidado Resultados'!$L$8:$L$705,0),9))</f>
        <v/>
      </c>
      <c r="J41" s="19" t="str">
        <f>IF(INDEX('Consolidado Resultados'!$A$8:$L$705,MATCH('SAIB Regional'!$L41,'Consolidado Resultados'!$L$8:$L$705,0),3)=0,"",INDEX('Consolidado Resultados'!$A$8:$L$705,MATCH('SAIB Regional'!$L41,'Consolidado Resultados'!$L$8:$L$705,0),10))</f>
        <v/>
      </c>
      <c r="K41" s="52" t="str">
        <f>+IFERROR(INDEX('Ofertas insignia'!$B$17:$M$52,MATCH('SAIB Regional'!$B41,'Ofertas insignia'!$B$17:$B$52,0),MATCH('SAIB Regional'!$K$14,'Ofertas insignia'!$B$16:$M$16,0)),"")</f>
        <v/>
      </c>
      <c r="L41" s="38" t="str">
        <f t="shared" si="0"/>
        <v>SAIB Regional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Regional'!$L42,'Consolidado Resultados'!$L$8:$L$705,0),3)=0,"",INDEX('Consolidado Resultados'!$A$8:$L$705,MATCH('SAIB Regional'!$L42,'Consolidado Resultados'!$L$8:$L$705,0),3))</f>
        <v/>
      </c>
      <c r="D42" s="4" t="str">
        <f>IF(INDEX('Consolidado Resultados'!$A$8:$L$705,MATCH('SAIB Regional'!$L42,'Consolidado Resultados'!$L$8:$L$705,0),3)=0,"",INDEX('Consolidado Resultados'!$A$8:$L$705,MATCH('SAIB Regional'!$L42,'Consolidado Resultados'!$L$8:$L$705,0),4))</f>
        <v/>
      </c>
      <c r="E42" s="4" t="str">
        <f>IF(INDEX('Consolidado Resultados'!$A$8:$L$705,MATCH('SAIB Regional'!$L42,'Consolidado Resultados'!$L$8:$L$705,0),3)=0,"",INDEX('Consolidado Resultados'!$A$8:$L$705,MATCH('SAIB Regional'!$L42,'Consolidado Resultados'!$L$8:$L$705,0),5))</f>
        <v/>
      </c>
      <c r="F42" s="4" t="str">
        <f>IF(INDEX('Consolidado Resultados'!$A$8:$L$705,MATCH('SAIB Regional'!$L42,'Consolidado Resultados'!$L$8:$L$705,0),3)=0,"",INDEX('Consolidado Resultados'!$A$8:$L$705,MATCH('SAIB Regional'!$L42,'Consolidado Resultados'!$L$8:$L$705,0),6))</f>
        <v/>
      </c>
      <c r="G42" s="4" t="str">
        <f>IF(INDEX('Consolidado Resultados'!$A$8:$L$705,MATCH('SAIB Regional'!$L42,'Consolidado Resultados'!$L$8:$L$705,0),3)=0,"",INDEX('Consolidado Resultados'!$A$8:$L$705,MATCH('SAIB Regional'!$L42,'Consolidado Resultados'!$L$8:$L$705,0),7))</f>
        <v/>
      </c>
      <c r="H42" s="4" t="str">
        <f>IF(INDEX('Consolidado Resultados'!$A$8:$L$705,MATCH('SAIB Regional'!$L42,'Consolidado Resultados'!$L$8:$L$705,0),3)=0,"",INDEX('Consolidado Resultados'!$A$8:$L$705,MATCH('SAIB Regional'!$L42,'Consolidado Resultados'!$L$8:$L$705,0),8))</f>
        <v/>
      </c>
      <c r="I42" s="19" t="str">
        <f>IF(INDEX('Consolidado Resultados'!$A$8:$L$705,MATCH('SAIB Regional'!$L42,'Consolidado Resultados'!$L$8:$L$705,0),3)=0,"",INDEX('Consolidado Resultados'!$A$8:$L$705,MATCH('SAIB Regional'!$L42,'Consolidado Resultados'!$L$8:$L$705,0),9))</f>
        <v/>
      </c>
      <c r="J42" s="19" t="str">
        <f>IF(INDEX('Consolidado Resultados'!$A$8:$L$705,MATCH('SAIB Regional'!$L42,'Consolidado Resultados'!$L$8:$L$705,0),3)=0,"",INDEX('Consolidado Resultados'!$A$8:$L$705,MATCH('SAIB Regional'!$L42,'Consolidado Resultados'!$L$8:$L$705,0),10))</f>
        <v/>
      </c>
      <c r="K42" s="52" t="str">
        <f>+IFERROR(INDEX('Ofertas insignia'!$B$17:$M$52,MATCH('SAIB Regional'!$B42,'Ofertas insignia'!$B$17:$B$52,0),MATCH('SAIB Regional'!$K$14,'Ofertas insignia'!$B$16:$M$16,0)),"")</f>
        <v/>
      </c>
      <c r="L42" s="38" t="str">
        <f t="shared" si="0"/>
        <v>SAIB Regional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Regional'!$L43,'Consolidado Resultados'!$L$8:$L$705,0),3)=0,"",INDEX('Consolidado Resultados'!$A$8:$L$705,MATCH('SAIB Regional'!$L43,'Consolidado Resultados'!$L$8:$L$705,0),3))</f>
        <v/>
      </c>
      <c r="D43" s="4" t="str">
        <f>IF(INDEX('Consolidado Resultados'!$A$8:$L$705,MATCH('SAIB Regional'!$L43,'Consolidado Resultados'!$L$8:$L$705,0),3)=0,"",INDEX('Consolidado Resultados'!$A$8:$L$705,MATCH('SAIB Regional'!$L43,'Consolidado Resultados'!$L$8:$L$705,0),4))</f>
        <v/>
      </c>
      <c r="E43" s="4" t="str">
        <f>IF(INDEX('Consolidado Resultados'!$A$8:$L$705,MATCH('SAIB Regional'!$L43,'Consolidado Resultados'!$L$8:$L$705,0),3)=0,"",INDEX('Consolidado Resultados'!$A$8:$L$705,MATCH('SAIB Regional'!$L43,'Consolidado Resultados'!$L$8:$L$705,0),5))</f>
        <v/>
      </c>
      <c r="F43" s="4" t="str">
        <f>IF(INDEX('Consolidado Resultados'!$A$8:$L$705,MATCH('SAIB Regional'!$L43,'Consolidado Resultados'!$L$8:$L$705,0),3)=0,"",INDEX('Consolidado Resultados'!$A$8:$L$705,MATCH('SAIB Regional'!$L43,'Consolidado Resultados'!$L$8:$L$705,0),6))</f>
        <v/>
      </c>
      <c r="G43" s="4" t="str">
        <f>IF(INDEX('Consolidado Resultados'!$A$8:$L$705,MATCH('SAIB Regional'!$L43,'Consolidado Resultados'!$L$8:$L$705,0),3)=0,"",INDEX('Consolidado Resultados'!$A$8:$L$705,MATCH('SAIB Regional'!$L43,'Consolidado Resultados'!$L$8:$L$705,0),7))</f>
        <v/>
      </c>
      <c r="H43" s="4" t="str">
        <f>IF(INDEX('Consolidado Resultados'!$A$8:$L$705,MATCH('SAIB Regional'!$L43,'Consolidado Resultados'!$L$8:$L$705,0),3)=0,"",INDEX('Consolidado Resultados'!$A$8:$L$705,MATCH('SAIB Regional'!$L43,'Consolidado Resultados'!$L$8:$L$705,0),8))</f>
        <v/>
      </c>
      <c r="I43" s="19" t="str">
        <f>IF(INDEX('Consolidado Resultados'!$A$8:$L$705,MATCH('SAIB Regional'!$L43,'Consolidado Resultados'!$L$8:$L$705,0),3)=0,"",INDEX('Consolidado Resultados'!$A$8:$L$705,MATCH('SAIB Regional'!$L43,'Consolidado Resultados'!$L$8:$L$705,0),9))</f>
        <v/>
      </c>
      <c r="J43" s="19" t="str">
        <f>IF(INDEX('Consolidado Resultados'!$A$8:$L$705,MATCH('SAIB Regional'!$L43,'Consolidado Resultados'!$L$8:$L$705,0),3)=0,"",INDEX('Consolidado Resultados'!$A$8:$L$705,MATCH('SAIB Regional'!$L43,'Consolidado Resultados'!$L$8:$L$705,0),10))</f>
        <v/>
      </c>
      <c r="K43" s="52" t="str">
        <f>+IFERROR(INDEX('Ofertas insignia'!$B$17:$M$52,MATCH('SAIB Regional'!$B43,'Ofertas insignia'!$B$17:$B$52,0),MATCH('SAIB Regional'!$K$14,'Ofertas insignia'!$B$16:$M$16,0)),"")</f>
        <v/>
      </c>
      <c r="L43" s="38" t="str">
        <f t="shared" si="0"/>
        <v>SAIB Regional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Regional'!$L44,'Consolidado Resultados'!$L$8:$L$705,0),3)=0,"",INDEX('Consolidado Resultados'!$A$8:$L$705,MATCH('SAIB Regional'!$L44,'Consolidado Resultados'!$L$8:$L$705,0),3))</f>
        <v/>
      </c>
      <c r="D44" s="4" t="str">
        <f>IF(INDEX('Consolidado Resultados'!$A$8:$L$705,MATCH('SAIB Regional'!$L44,'Consolidado Resultados'!$L$8:$L$705,0),3)=0,"",INDEX('Consolidado Resultados'!$A$8:$L$705,MATCH('SAIB Regional'!$L44,'Consolidado Resultados'!$L$8:$L$705,0),4))</f>
        <v/>
      </c>
      <c r="E44" s="4" t="str">
        <f>IF(INDEX('Consolidado Resultados'!$A$8:$L$705,MATCH('SAIB Regional'!$L44,'Consolidado Resultados'!$L$8:$L$705,0),3)=0,"",INDEX('Consolidado Resultados'!$A$8:$L$705,MATCH('SAIB Regional'!$L44,'Consolidado Resultados'!$L$8:$L$705,0),5))</f>
        <v/>
      </c>
      <c r="F44" s="4" t="str">
        <f>IF(INDEX('Consolidado Resultados'!$A$8:$L$705,MATCH('SAIB Regional'!$L44,'Consolidado Resultados'!$L$8:$L$705,0),3)=0,"",INDEX('Consolidado Resultados'!$A$8:$L$705,MATCH('SAIB Regional'!$L44,'Consolidado Resultados'!$L$8:$L$705,0),6))</f>
        <v/>
      </c>
      <c r="G44" s="4" t="str">
        <f>IF(INDEX('Consolidado Resultados'!$A$8:$L$705,MATCH('SAIB Regional'!$L44,'Consolidado Resultados'!$L$8:$L$705,0),3)=0,"",INDEX('Consolidado Resultados'!$A$8:$L$705,MATCH('SAIB Regional'!$L44,'Consolidado Resultados'!$L$8:$L$705,0),7))</f>
        <v/>
      </c>
      <c r="H44" s="4" t="str">
        <f>IF(INDEX('Consolidado Resultados'!$A$8:$L$705,MATCH('SAIB Regional'!$L44,'Consolidado Resultados'!$L$8:$L$705,0),3)=0,"",INDEX('Consolidado Resultados'!$A$8:$L$705,MATCH('SAIB Regional'!$L44,'Consolidado Resultados'!$L$8:$L$705,0),8))</f>
        <v/>
      </c>
      <c r="I44" s="19" t="str">
        <f>IF(INDEX('Consolidado Resultados'!$A$8:$L$705,MATCH('SAIB Regional'!$L44,'Consolidado Resultados'!$L$8:$L$705,0),3)=0,"",INDEX('Consolidado Resultados'!$A$8:$L$705,MATCH('SAIB Regional'!$L44,'Consolidado Resultados'!$L$8:$L$705,0),9))</f>
        <v/>
      </c>
      <c r="J44" s="19" t="str">
        <f>IF(INDEX('Consolidado Resultados'!$A$8:$L$705,MATCH('SAIB Regional'!$L44,'Consolidado Resultados'!$L$8:$L$705,0),3)=0,"",INDEX('Consolidado Resultados'!$A$8:$L$705,MATCH('SAIB Regional'!$L44,'Consolidado Resultados'!$L$8:$L$705,0),10))</f>
        <v/>
      </c>
      <c r="K44" s="52" t="str">
        <f>+IFERROR(INDEX('Ofertas insignia'!$B$17:$M$52,MATCH('SAIB Regional'!$B44,'Ofertas insignia'!$B$17:$B$52,0),MATCH('SAIB Regional'!$K$14,'Ofertas insignia'!$B$16:$M$16,0)),"")</f>
        <v/>
      </c>
      <c r="L44" s="38" t="str">
        <f t="shared" si="0"/>
        <v>SAIB Regional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Regional'!$L45,'Consolidado Resultados'!$L$8:$L$705,0),3)=0,"",INDEX('Consolidado Resultados'!$A$8:$L$705,MATCH('SAIB Regional'!$L45,'Consolidado Resultados'!$L$8:$L$705,0),3))</f>
        <v/>
      </c>
      <c r="D45" s="4" t="str">
        <f>IF(INDEX('Consolidado Resultados'!$A$8:$L$705,MATCH('SAIB Regional'!$L45,'Consolidado Resultados'!$L$8:$L$705,0),3)=0,"",INDEX('Consolidado Resultados'!$A$8:$L$705,MATCH('SAIB Regional'!$L45,'Consolidado Resultados'!$L$8:$L$705,0),4))</f>
        <v/>
      </c>
      <c r="E45" s="4" t="str">
        <f>IF(INDEX('Consolidado Resultados'!$A$8:$L$705,MATCH('SAIB Regional'!$L45,'Consolidado Resultados'!$L$8:$L$705,0),3)=0,"",INDEX('Consolidado Resultados'!$A$8:$L$705,MATCH('SAIB Regional'!$L45,'Consolidado Resultados'!$L$8:$L$705,0),5))</f>
        <v/>
      </c>
      <c r="F45" s="4" t="str">
        <f>IF(INDEX('Consolidado Resultados'!$A$8:$L$705,MATCH('SAIB Regional'!$L45,'Consolidado Resultados'!$L$8:$L$705,0),3)=0,"",INDEX('Consolidado Resultados'!$A$8:$L$705,MATCH('SAIB Regional'!$L45,'Consolidado Resultados'!$L$8:$L$705,0),6))</f>
        <v/>
      </c>
      <c r="G45" s="4" t="str">
        <f>IF(INDEX('Consolidado Resultados'!$A$8:$L$705,MATCH('SAIB Regional'!$L45,'Consolidado Resultados'!$L$8:$L$705,0),3)=0,"",INDEX('Consolidado Resultados'!$A$8:$L$705,MATCH('SAIB Regional'!$L45,'Consolidado Resultados'!$L$8:$L$705,0),7))</f>
        <v/>
      </c>
      <c r="H45" s="4" t="str">
        <f>IF(INDEX('Consolidado Resultados'!$A$8:$L$705,MATCH('SAIB Regional'!$L45,'Consolidado Resultados'!$L$8:$L$705,0),3)=0,"",INDEX('Consolidado Resultados'!$A$8:$L$705,MATCH('SAIB Regional'!$L45,'Consolidado Resultados'!$L$8:$L$705,0),8))</f>
        <v/>
      </c>
      <c r="I45" s="19" t="str">
        <f>IF(INDEX('Consolidado Resultados'!$A$8:$L$705,MATCH('SAIB Regional'!$L45,'Consolidado Resultados'!$L$8:$L$705,0),3)=0,"",INDEX('Consolidado Resultados'!$A$8:$L$705,MATCH('SAIB Regional'!$L45,'Consolidado Resultados'!$L$8:$L$705,0),9))</f>
        <v/>
      </c>
      <c r="J45" s="19" t="str">
        <f>IF(INDEX('Consolidado Resultados'!$A$8:$L$705,MATCH('SAIB Regional'!$L45,'Consolidado Resultados'!$L$8:$L$705,0),3)=0,"",INDEX('Consolidado Resultados'!$A$8:$L$705,MATCH('SAIB Regional'!$L45,'Consolidado Resultados'!$L$8:$L$705,0),10))</f>
        <v/>
      </c>
      <c r="K45" s="52" t="str">
        <f>+IFERROR(INDEX('Ofertas insignia'!$B$17:$M$52,MATCH('SAIB Regional'!$B45,'Ofertas insignia'!$B$17:$B$52,0),MATCH('SAIB Regional'!$K$14,'Ofertas insignia'!$B$16:$M$16,0)),"")</f>
        <v/>
      </c>
      <c r="L45" s="38" t="str">
        <f t="shared" si="0"/>
        <v>SAIB Regional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Regional'!$L46,'Consolidado Resultados'!$L$8:$L$705,0),3)=0,"",INDEX('Consolidado Resultados'!$A$8:$L$705,MATCH('SAIB Regional'!$L46,'Consolidado Resultados'!$L$8:$L$705,0),3))</f>
        <v/>
      </c>
      <c r="D46" s="4" t="str">
        <f>IF(INDEX('Consolidado Resultados'!$A$8:$L$705,MATCH('SAIB Regional'!$L46,'Consolidado Resultados'!$L$8:$L$705,0),3)=0,"",INDEX('Consolidado Resultados'!$A$8:$L$705,MATCH('SAIB Regional'!$L46,'Consolidado Resultados'!$L$8:$L$705,0),4))</f>
        <v/>
      </c>
      <c r="E46" s="4" t="str">
        <f>IF(INDEX('Consolidado Resultados'!$A$8:$L$705,MATCH('SAIB Regional'!$L46,'Consolidado Resultados'!$L$8:$L$705,0),3)=0,"",INDEX('Consolidado Resultados'!$A$8:$L$705,MATCH('SAIB Regional'!$L46,'Consolidado Resultados'!$L$8:$L$705,0),5))</f>
        <v/>
      </c>
      <c r="F46" s="4" t="str">
        <f>IF(INDEX('Consolidado Resultados'!$A$8:$L$705,MATCH('SAIB Regional'!$L46,'Consolidado Resultados'!$L$8:$L$705,0),3)=0,"",INDEX('Consolidado Resultados'!$A$8:$L$705,MATCH('SAIB Regional'!$L46,'Consolidado Resultados'!$L$8:$L$705,0),6))</f>
        <v/>
      </c>
      <c r="G46" s="4" t="str">
        <f>IF(INDEX('Consolidado Resultados'!$A$8:$L$705,MATCH('SAIB Regional'!$L46,'Consolidado Resultados'!$L$8:$L$705,0),3)=0,"",INDEX('Consolidado Resultados'!$A$8:$L$705,MATCH('SAIB Regional'!$L46,'Consolidado Resultados'!$L$8:$L$705,0),7))</f>
        <v/>
      </c>
      <c r="H46" s="4" t="str">
        <f>IF(INDEX('Consolidado Resultados'!$A$8:$L$705,MATCH('SAIB Regional'!$L46,'Consolidado Resultados'!$L$8:$L$705,0),3)=0,"",INDEX('Consolidado Resultados'!$A$8:$L$705,MATCH('SAIB Regional'!$L46,'Consolidado Resultados'!$L$8:$L$705,0),8))</f>
        <v/>
      </c>
      <c r="I46" s="19" t="str">
        <f>IF(INDEX('Consolidado Resultados'!$A$8:$L$705,MATCH('SAIB Regional'!$L46,'Consolidado Resultados'!$L$8:$L$705,0),3)=0,"",INDEX('Consolidado Resultados'!$A$8:$L$705,MATCH('SAIB Regional'!$L46,'Consolidado Resultados'!$L$8:$L$705,0),9))</f>
        <v/>
      </c>
      <c r="J46" s="19" t="str">
        <f>IF(INDEX('Consolidado Resultados'!$A$8:$L$705,MATCH('SAIB Regional'!$L46,'Consolidado Resultados'!$L$8:$L$705,0),3)=0,"",INDEX('Consolidado Resultados'!$A$8:$L$705,MATCH('SAIB Regional'!$L46,'Consolidado Resultados'!$L$8:$L$705,0),10))</f>
        <v/>
      </c>
      <c r="K46" s="52" t="str">
        <f>+IFERROR(INDEX('Ofertas insignia'!$B$17:$M$52,MATCH('SAIB Regional'!$B46,'Ofertas insignia'!$B$17:$B$52,0),MATCH('SAIB Regional'!$K$14,'Ofertas insignia'!$B$16:$M$16,0)),"")</f>
        <v/>
      </c>
      <c r="L46" s="38" t="str">
        <f t="shared" si="0"/>
        <v>SAIB Regional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Regional'!$L47,'Consolidado Resultados'!$L$8:$L$705,0),3)=0,"",INDEX('Consolidado Resultados'!$A$8:$L$705,MATCH('SAIB Regional'!$L47,'Consolidado Resultados'!$L$8:$L$705,0),3))</f>
        <v/>
      </c>
      <c r="D47" s="4" t="str">
        <f>IF(INDEX('Consolidado Resultados'!$A$8:$L$705,MATCH('SAIB Regional'!$L47,'Consolidado Resultados'!$L$8:$L$705,0),3)=0,"",INDEX('Consolidado Resultados'!$A$8:$L$705,MATCH('SAIB Regional'!$L47,'Consolidado Resultados'!$L$8:$L$705,0),4))</f>
        <v/>
      </c>
      <c r="E47" s="4" t="str">
        <f>IF(INDEX('Consolidado Resultados'!$A$8:$L$705,MATCH('SAIB Regional'!$L47,'Consolidado Resultados'!$L$8:$L$705,0),3)=0,"",INDEX('Consolidado Resultados'!$A$8:$L$705,MATCH('SAIB Regional'!$L47,'Consolidado Resultados'!$L$8:$L$705,0),5))</f>
        <v/>
      </c>
      <c r="F47" s="4" t="str">
        <f>IF(INDEX('Consolidado Resultados'!$A$8:$L$705,MATCH('SAIB Regional'!$L47,'Consolidado Resultados'!$L$8:$L$705,0),3)=0,"",INDEX('Consolidado Resultados'!$A$8:$L$705,MATCH('SAIB Regional'!$L47,'Consolidado Resultados'!$L$8:$L$705,0),6))</f>
        <v/>
      </c>
      <c r="G47" s="4" t="str">
        <f>IF(INDEX('Consolidado Resultados'!$A$8:$L$705,MATCH('SAIB Regional'!$L47,'Consolidado Resultados'!$L$8:$L$705,0),3)=0,"",INDEX('Consolidado Resultados'!$A$8:$L$705,MATCH('SAIB Regional'!$L47,'Consolidado Resultados'!$L$8:$L$705,0),7))</f>
        <v/>
      </c>
      <c r="H47" s="4" t="str">
        <f>IF(INDEX('Consolidado Resultados'!$A$8:$L$705,MATCH('SAIB Regional'!$L47,'Consolidado Resultados'!$L$8:$L$705,0),3)=0,"",INDEX('Consolidado Resultados'!$A$8:$L$705,MATCH('SAIB Regional'!$L47,'Consolidado Resultados'!$L$8:$L$705,0),8))</f>
        <v/>
      </c>
      <c r="I47" s="19" t="str">
        <f>IF(INDEX('Consolidado Resultados'!$A$8:$L$705,MATCH('SAIB Regional'!$L47,'Consolidado Resultados'!$L$8:$L$705,0),3)=0,"",INDEX('Consolidado Resultados'!$A$8:$L$705,MATCH('SAIB Regional'!$L47,'Consolidado Resultados'!$L$8:$L$705,0),9))</f>
        <v/>
      </c>
      <c r="J47" s="19" t="str">
        <f>IF(INDEX('Consolidado Resultados'!$A$8:$L$705,MATCH('SAIB Regional'!$L47,'Consolidado Resultados'!$L$8:$L$705,0),3)=0,"",INDEX('Consolidado Resultados'!$A$8:$L$705,MATCH('SAIB Regional'!$L47,'Consolidado Resultados'!$L$8:$L$705,0),10))</f>
        <v/>
      </c>
      <c r="K47" s="52" t="str">
        <f>+IFERROR(INDEX('Ofertas insignia'!$B$17:$M$52,MATCH('SAIB Regional'!$B47,'Ofertas insignia'!$B$17:$B$52,0),MATCH('SAIB Regional'!$K$14,'Ofertas insignia'!$B$16:$M$16,0)),"")</f>
        <v/>
      </c>
      <c r="L47" s="38" t="str">
        <f t="shared" si="0"/>
        <v>SAIB Regional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Resultados'!$A$8:$L$705,MATCH('SAIB Regional'!$L48,'Consolidado Resultados'!$L$8:$L$705,0),3)=0,"",INDEX('Consolidado Resultados'!$A$8:$L$705,MATCH('SAIB Regional'!$L48,'Consolidado Resultados'!$L$8:$L$705,0),3))</f>
        <v/>
      </c>
      <c r="D48" s="4" t="str">
        <f>IF(INDEX('Consolidado Resultados'!$A$8:$L$705,MATCH('SAIB Regional'!$L48,'Consolidado Resultados'!$L$8:$L$705,0),3)=0,"",INDEX('Consolidado Resultados'!$A$8:$L$705,MATCH('SAIB Regional'!$L48,'Consolidado Resultados'!$L$8:$L$705,0),4))</f>
        <v/>
      </c>
      <c r="E48" s="4" t="str">
        <f>IF(INDEX('Consolidado Resultados'!$A$8:$L$705,MATCH('SAIB Regional'!$L48,'Consolidado Resultados'!$L$8:$L$705,0),3)=0,"",INDEX('Consolidado Resultados'!$A$8:$L$705,MATCH('SAIB Regional'!$L48,'Consolidado Resultados'!$L$8:$L$705,0),5))</f>
        <v/>
      </c>
      <c r="F48" s="4" t="str">
        <f>IF(INDEX('Consolidado Resultados'!$A$8:$L$705,MATCH('SAIB Regional'!$L48,'Consolidado Resultados'!$L$8:$L$705,0),3)=0,"",INDEX('Consolidado Resultados'!$A$8:$L$705,MATCH('SAIB Regional'!$L48,'Consolidado Resultados'!$L$8:$L$705,0),6))</f>
        <v/>
      </c>
      <c r="G48" s="4" t="str">
        <f>IF(INDEX('Consolidado Resultados'!$A$8:$L$705,MATCH('SAIB Regional'!$L48,'Consolidado Resultados'!$L$8:$L$705,0),3)=0,"",INDEX('Consolidado Resultados'!$A$8:$L$705,MATCH('SAIB Regional'!$L48,'Consolidado Resultados'!$L$8:$L$705,0),7))</f>
        <v/>
      </c>
      <c r="H48" s="4" t="str">
        <f>IF(INDEX('Consolidado Resultados'!$A$8:$L$705,MATCH('SAIB Regional'!$L48,'Consolidado Resultados'!$L$8:$L$705,0),3)=0,"",INDEX('Consolidado Resultados'!$A$8:$L$705,MATCH('SAIB Regional'!$L48,'Consolidado Resultados'!$L$8:$L$705,0),8))</f>
        <v/>
      </c>
      <c r="I48" s="19" t="str">
        <f>IF(INDEX('Consolidado Resultados'!$A$8:$L$705,MATCH('SAIB Regional'!$L48,'Consolidado Resultados'!$L$8:$L$705,0),3)=0,"",INDEX('Consolidado Resultados'!$A$8:$L$705,MATCH('SAIB Regional'!$L48,'Consolidado Resultados'!$L$8:$L$705,0),9))</f>
        <v/>
      </c>
      <c r="J48" s="19" t="str">
        <f>IF(INDEX('Consolidado Resultados'!$A$8:$L$705,MATCH('SAIB Regional'!$L48,'Consolidado Resultados'!$L$8:$L$705,0),3)=0,"",INDEX('Consolidado Resultados'!$A$8:$L$705,MATCH('SAIB Regional'!$L48,'Consolidado Resultados'!$L$8:$L$705,0),10))</f>
        <v/>
      </c>
      <c r="K48" s="52" t="str">
        <f>+IFERROR(INDEX('Ofertas insignia'!$B$17:$M$52,MATCH('SAIB Regional'!$B48,'Ofertas insignia'!$B$17:$B$52,0),MATCH('SAIB Regional'!$K$14,'Ofertas insignia'!$B$16:$M$16,0)),"")</f>
        <v/>
      </c>
      <c r="L48" s="38" t="str">
        <f t="shared" si="0"/>
        <v>SAIB Regional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Regional'!$L49,'Consolidado Resultados'!$L$8:$L$705,0),3)=0,"",INDEX('Consolidado Resultados'!$A$8:$L$705,MATCH('SAIB Regional'!$L49,'Consolidado Resultados'!$L$8:$L$705,0),3))</f>
        <v/>
      </c>
      <c r="D49" s="4" t="str">
        <f>IF(INDEX('Consolidado Resultados'!$A$8:$L$705,MATCH('SAIB Regional'!$L49,'Consolidado Resultados'!$L$8:$L$705,0),3)=0,"",INDEX('Consolidado Resultados'!$A$8:$L$705,MATCH('SAIB Regional'!$L49,'Consolidado Resultados'!$L$8:$L$705,0),4))</f>
        <v/>
      </c>
      <c r="E49" s="4" t="str">
        <f>IF(INDEX('Consolidado Resultados'!$A$8:$L$705,MATCH('SAIB Regional'!$L49,'Consolidado Resultados'!$L$8:$L$705,0),3)=0,"",INDEX('Consolidado Resultados'!$A$8:$L$705,MATCH('SAIB Regional'!$L49,'Consolidado Resultados'!$L$8:$L$705,0),5))</f>
        <v/>
      </c>
      <c r="F49" s="4" t="str">
        <f>IF(INDEX('Consolidado Resultados'!$A$8:$L$705,MATCH('SAIB Regional'!$L49,'Consolidado Resultados'!$L$8:$L$705,0),3)=0,"",INDEX('Consolidado Resultados'!$A$8:$L$705,MATCH('SAIB Regional'!$L49,'Consolidado Resultados'!$L$8:$L$705,0),6))</f>
        <v/>
      </c>
      <c r="G49" s="4" t="str">
        <f>IF(INDEX('Consolidado Resultados'!$A$8:$L$705,MATCH('SAIB Regional'!$L49,'Consolidado Resultados'!$L$8:$L$705,0),3)=0,"",INDEX('Consolidado Resultados'!$A$8:$L$705,MATCH('SAIB Regional'!$L49,'Consolidado Resultados'!$L$8:$L$705,0),7))</f>
        <v/>
      </c>
      <c r="H49" s="4" t="str">
        <f>IF(INDEX('Consolidado Resultados'!$A$8:$L$705,MATCH('SAIB Regional'!$L49,'Consolidado Resultados'!$L$8:$L$705,0),3)=0,"",INDEX('Consolidado Resultados'!$A$8:$L$705,MATCH('SAIB Regional'!$L49,'Consolidado Resultados'!$L$8:$L$705,0),8))</f>
        <v/>
      </c>
      <c r="I49" s="19" t="str">
        <f>IF(INDEX('Consolidado Resultados'!$A$8:$L$705,MATCH('SAIB Regional'!$L49,'Consolidado Resultados'!$L$8:$L$705,0),3)=0,"",INDEX('Consolidado Resultados'!$A$8:$L$705,MATCH('SAIB Regional'!$L49,'Consolidado Resultados'!$L$8:$L$705,0),9))</f>
        <v/>
      </c>
      <c r="J49" s="19" t="str">
        <f>IF(INDEX('Consolidado Resultados'!$A$8:$L$705,MATCH('SAIB Regional'!$L49,'Consolidado Resultados'!$L$8:$L$705,0),3)=0,"",INDEX('Consolidado Resultados'!$A$8:$L$705,MATCH('SAIB Regional'!$L49,'Consolidado Resultados'!$L$8:$L$705,0),10))</f>
        <v/>
      </c>
      <c r="K49" s="52" t="str">
        <f>+IFERROR(INDEX('Ofertas insignia'!$B$17:$M$52,MATCH('SAIB Regional'!$B49,'Ofertas insignia'!$B$17:$B$52,0),MATCH('SAIB Regional'!$K$14,'Ofertas insignia'!$B$16:$M$16,0)),"")</f>
        <v/>
      </c>
      <c r="L49" s="38" t="str">
        <f t="shared" si="0"/>
        <v>SAIB Regional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Regional'!$L50,'Consolidado Resultados'!$L$8:$L$705,0),3)=0,"",INDEX('Consolidado Resultados'!$A$8:$L$705,MATCH('SAIB Regional'!$L50,'Consolidado Resultados'!$L$8:$L$705,0),3))</f>
        <v/>
      </c>
      <c r="D50" s="4" t="str">
        <f>IF(INDEX('Consolidado Resultados'!$A$8:$L$705,MATCH('SAIB Regional'!$L50,'Consolidado Resultados'!$L$8:$L$705,0),3)=0,"",INDEX('Consolidado Resultados'!$A$8:$L$705,MATCH('SAIB Regional'!$L50,'Consolidado Resultados'!$L$8:$L$705,0),4))</f>
        <v/>
      </c>
      <c r="E50" s="4" t="str">
        <f>IF(INDEX('Consolidado Resultados'!$A$8:$L$705,MATCH('SAIB Regional'!$L50,'Consolidado Resultados'!$L$8:$L$705,0),3)=0,"",INDEX('Consolidado Resultados'!$A$8:$L$705,MATCH('SAIB Regional'!$L50,'Consolidado Resultados'!$L$8:$L$705,0),5))</f>
        <v/>
      </c>
      <c r="F50" s="4" t="str">
        <f>IF(INDEX('Consolidado Resultados'!$A$8:$L$705,MATCH('SAIB Regional'!$L50,'Consolidado Resultados'!$L$8:$L$705,0),3)=0,"",INDEX('Consolidado Resultados'!$A$8:$L$705,MATCH('SAIB Regional'!$L50,'Consolidado Resultados'!$L$8:$L$705,0),6))</f>
        <v/>
      </c>
      <c r="G50" s="4" t="str">
        <f>IF(INDEX('Consolidado Resultados'!$A$8:$L$705,MATCH('SAIB Regional'!$L50,'Consolidado Resultados'!$L$8:$L$705,0),3)=0,"",INDEX('Consolidado Resultados'!$A$8:$L$705,MATCH('SAIB Regional'!$L50,'Consolidado Resultados'!$L$8:$L$705,0),7))</f>
        <v/>
      </c>
      <c r="H50" s="4" t="str">
        <f>IF(INDEX('Consolidado Resultados'!$A$8:$L$705,MATCH('SAIB Regional'!$L50,'Consolidado Resultados'!$L$8:$L$705,0),3)=0,"",INDEX('Consolidado Resultados'!$A$8:$L$705,MATCH('SAIB Regional'!$L50,'Consolidado Resultados'!$L$8:$L$705,0),8))</f>
        <v/>
      </c>
      <c r="I50" s="19" t="str">
        <f>IF(INDEX('Consolidado Resultados'!$A$8:$L$705,MATCH('SAIB Regional'!$L50,'Consolidado Resultados'!$L$8:$L$705,0),3)=0,"",INDEX('Consolidado Resultados'!$A$8:$L$705,MATCH('SAIB Regional'!$L50,'Consolidado Resultados'!$L$8:$L$705,0),9))</f>
        <v/>
      </c>
      <c r="J50" s="19" t="str">
        <f>IF(INDEX('Consolidado Resultados'!$A$8:$L$705,MATCH('SAIB Regional'!$L50,'Consolidado Resultados'!$L$8:$L$705,0),3)=0,"",INDEX('Consolidado Resultados'!$A$8:$L$705,MATCH('SAIB Regional'!$L50,'Consolidado Resultados'!$L$8:$L$705,0),10))</f>
        <v/>
      </c>
      <c r="K50" s="52" t="str">
        <f>+IFERROR(INDEX('Ofertas insignia'!$B$17:$M$52,MATCH('SAIB Regional'!$B50,'Ofertas insignia'!$B$17:$B$52,0),MATCH('SAIB Regional'!$K$14,'Ofertas insignia'!$B$16:$M$16,0)),"")</f>
        <v/>
      </c>
      <c r="L50" s="38" t="str">
        <f t="shared" si="0"/>
        <v>SAIB Regional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Regional'!$L51,'Consolidado Resultados'!$L$8:$L$705,0),3)=0,"",INDEX('Consolidado Resultados'!$A$8:$L$705,MATCH('SAIB Regional'!$L51,'Consolidado Resultados'!$L$8:$L$705,0),3))</f>
        <v/>
      </c>
      <c r="D51" s="4" t="str">
        <f>IF(INDEX('Consolidado Resultados'!$A$8:$L$705,MATCH('SAIB Regional'!$L51,'Consolidado Resultados'!$L$8:$L$705,0),3)=0,"",INDEX('Consolidado Resultados'!$A$8:$L$705,MATCH('SAIB Regional'!$L51,'Consolidado Resultados'!$L$8:$L$705,0),4))</f>
        <v/>
      </c>
      <c r="E51" s="4" t="str">
        <f>IF(INDEX('Consolidado Resultados'!$A$8:$L$705,MATCH('SAIB Regional'!$L51,'Consolidado Resultados'!$L$8:$L$705,0),3)=0,"",INDEX('Consolidado Resultados'!$A$8:$L$705,MATCH('SAIB Regional'!$L51,'Consolidado Resultados'!$L$8:$L$705,0),5))</f>
        <v/>
      </c>
      <c r="F51" s="4" t="str">
        <f>IF(INDEX('Consolidado Resultados'!$A$8:$L$705,MATCH('SAIB Regional'!$L51,'Consolidado Resultados'!$L$8:$L$705,0),3)=0,"",INDEX('Consolidado Resultados'!$A$8:$L$705,MATCH('SAIB Regional'!$L51,'Consolidado Resultados'!$L$8:$L$705,0),6))</f>
        <v/>
      </c>
      <c r="G51" s="4" t="str">
        <f>IF(INDEX('Consolidado Resultados'!$A$8:$L$705,MATCH('SAIB Regional'!$L51,'Consolidado Resultados'!$L$8:$L$705,0),3)=0,"",INDEX('Consolidado Resultados'!$A$8:$L$705,MATCH('SAIB Regional'!$L51,'Consolidado Resultados'!$L$8:$L$705,0),7))</f>
        <v/>
      </c>
      <c r="H51" s="4" t="str">
        <f>IF(INDEX('Consolidado Resultados'!$A$8:$L$705,MATCH('SAIB Regional'!$L51,'Consolidado Resultados'!$L$8:$L$705,0),3)=0,"",INDEX('Consolidado Resultados'!$A$8:$L$705,MATCH('SAIB Regional'!$L51,'Consolidado Resultados'!$L$8:$L$705,0),8))</f>
        <v/>
      </c>
      <c r="I51" s="19" t="str">
        <f>IF(INDEX('Consolidado Resultados'!$A$8:$L$705,MATCH('SAIB Regional'!$L51,'Consolidado Resultados'!$L$8:$L$705,0),3)=0,"",INDEX('Consolidado Resultados'!$A$8:$L$705,MATCH('SAIB Regional'!$L51,'Consolidado Resultados'!$L$8:$L$705,0),9))</f>
        <v/>
      </c>
      <c r="J51" s="19" t="str">
        <f>IF(INDEX('Consolidado Resultados'!$A$8:$L$705,MATCH('SAIB Regional'!$L51,'Consolidado Resultados'!$L$8:$L$705,0),3)=0,"",INDEX('Consolidado Resultados'!$A$8:$L$705,MATCH('SAIB Regional'!$L51,'Consolidado Resultados'!$L$8:$L$705,0),10))</f>
        <v/>
      </c>
      <c r="K51" s="52" t="str">
        <f>+IFERROR(INDEX('Ofertas insignia'!$B$17:$M$52,MATCH('SAIB Regional'!$B51,'Ofertas insignia'!$B$17:$B$52,0),MATCH('SAIB Regional'!$K$14,'Ofertas insignia'!$B$16:$M$16,0)),"")</f>
        <v/>
      </c>
      <c r="L51" s="38" t="str">
        <f t="shared" si="0"/>
        <v>SAIB Regional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Regional'!$L52,'Consolidado Resultados'!$L$8:$L$705,0),3)=0,"",INDEX('Consolidado Resultados'!$A$8:$L$705,MATCH('SAIB Regional'!$L52,'Consolidado Resultados'!$L$8:$L$705,0),3))</f>
        <v/>
      </c>
      <c r="D52" s="4" t="str">
        <f>IF(INDEX('Consolidado Resultados'!$A$8:$L$705,MATCH('SAIB Regional'!$L52,'Consolidado Resultados'!$L$8:$L$705,0),3)=0,"",INDEX('Consolidado Resultados'!$A$8:$L$705,MATCH('SAIB Regional'!$L52,'Consolidado Resultados'!$L$8:$L$705,0),4))</f>
        <v/>
      </c>
      <c r="E52" s="4" t="str">
        <f>IF(INDEX('Consolidado Resultados'!$A$8:$L$705,MATCH('SAIB Regional'!$L52,'Consolidado Resultados'!$L$8:$L$705,0),3)=0,"",INDEX('Consolidado Resultados'!$A$8:$L$705,MATCH('SAIB Regional'!$L52,'Consolidado Resultados'!$L$8:$L$705,0),5))</f>
        <v/>
      </c>
      <c r="F52" s="4" t="str">
        <f>IF(INDEX('Consolidado Resultados'!$A$8:$L$705,MATCH('SAIB Regional'!$L52,'Consolidado Resultados'!$L$8:$L$705,0),3)=0,"",INDEX('Consolidado Resultados'!$A$8:$L$705,MATCH('SAIB Regional'!$L52,'Consolidado Resultados'!$L$8:$L$705,0),6))</f>
        <v/>
      </c>
      <c r="G52" s="4" t="str">
        <f>IF(INDEX('Consolidado Resultados'!$A$8:$L$705,MATCH('SAIB Regional'!$L52,'Consolidado Resultados'!$L$8:$L$705,0),3)=0,"",INDEX('Consolidado Resultados'!$A$8:$L$705,MATCH('SAIB Regional'!$L52,'Consolidado Resultados'!$L$8:$L$705,0),7))</f>
        <v/>
      </c>
      <c r="H52" s="4" t="str">
        <f>IF(INDEX('Consolidado Resultados'!$A$8:$L$705,MATCH('SAIB Regional'!$L52,'Consolidado Resultados'!$L$8:$L$705,0),3)=0,"",INDEX('Consolidado Resultados'!$A$8:$L$705,MATCH('SAIB Regional'!$L52,'Consolidado Resultados'!$L$8:$L$705,0),8))</f>
        <v/>
      </c>
      <c r="I52" s="19" t="str">
        <f>IF(INDEX('Consolidado Resultados'!$A$8:$L$705,MATCH('SAIB Regional'!$L52,'Consolidado Resultados'!$L$8:$L$705,0),3)=0,"",INDEX('Consolidado Resultados'!$A$8:$L$705,MATCH('SAIB Regional'!$L52,'Consolidado Resultados'!$L$8:$L$705,0),9))</f>
        <v/>
      </c>
      <c r="J52" s="19" t="str">
        <f>IF(INDEX('Consolidado Resultados'!$A$8:$L$705,MATCH('SAIB Regional'!$L52,'Consolidado Resultados'!$L$8:$L$705,0),3)=0,"",INDEX('Consolidado Resultados'!$A$8:$L$705,MATCH('SAIB Regional'!$L52,'Consolidado Resultados'!$L$8:$L$705,0),10))</f>
        <v/>
      </c>
      <c r="K52" s="52" t="str">
        <f>+IFERROR(INDEX('Ofertas insignia'!$B$17:$M$52,MATCH('SAIB Regional'!$B52,'Ofertas insignia'!$B$17:$B$52,0),MATCH('SAIB Regional'!$K$14,'Ofertas insignia'!$B$16:$M$16,0)),"")</f>
        <v/>
      </c>
      <c r="L52" s="38" t="str">
        <f t="shared" si="0"/>
        <v>SAIB Regional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Regional'!$L53,'Consolidado Resultados'!$L$8:$L$705,0),3)=0,"",INDEX('Consolidado Resultados'!$A$8:$L$705,MATCH('SAIB Regional'!$L53,'Consolidado Resultados'!$L$8:$L$705,0),3))</f>
        <v/>
      </c>
      <c r="D53" s="4" t="str">
        <f>IF(INDEX('Consolidado Resultados'!$A$8:$L$705,MATCH('SAIB Regional'!$L53,'Consolidado Resultados'!$L$8:$L$705,0),3)=0,"",INDEX('Consolidado Resultados'!$A$8:$L$705,MATCH('SAIB Regional'!$L53,'Consolidado Resultados'!$L$8:$L$705,0),4))</f>
        <v/>
      </c>
      <c r="E53" s="4" t="str">
        <f>IF(INDEX('Consolidado Resultados'!$A$8:$L$705,MATCH('SAIB Regional'!$L53,'Consolidado Resultados'!$L$8:$L$705,0),3)=0,"",INDEX('Consolidado Resultados'!$A$8:$L$705,MATCH('SAIB Regional'!$L53,'Consolidado Resultados'!$L$8:$L$705,0),5))</f>
        <v/>
      </c>
      <c r="F53" s="4" t="str">
        <f>IF(INDEX('Consolidado Resultados'!$A$8:$L$705,MATCH('SAIB Regional'!$L53,'Consolidado Resultados'!$L$8:$L$705,0),3)=0,"",INDEX('Consolidado Resultados'!$A$8:$L$705,MATCH('SAIB Regional'!$L53,'Consolidado Resultados'!$L$8:$L$705,0),6))</f>
        <v/>
      </c>
      <c r="G53" s="4" t="str">
        <f>IF(INDEX('Consolidado Resultados'!$A$8:$L$705,MATCH('SAIB Regional'!$L53,'Consolidado Resultados'!$L$8:$L$705,0),3)=0,"",INDEX('Consolidado Resultados'!$A$8:$L$705,MATCH('SAIB Regional'!$L53,'Consolidado Resultados'!$L$8:$L$705,0),7))</f>
        <v/>
      </c>
      <c r="H53" s="4" t="str">
        <f>IF(INDEX('Consolidado Resultados'!$A$8:$L$705,MATCH('SAIB Regional'!$L53,'Consolidado Resultados'!$L$8:$L$705,0),3)=0,"",INDEX('Consolidado Resultados'!$A$8:$L$705,MATCH('SAIB Regional'!$L53,'Consolidado Resultados'!$L$8:$L$705,0),8))</f>
        <v/>
      </c>
      <c r="I53" s="19" t="str">
        <f>IF(INDEX('Consolidado Resultados'!$A$8:$L$705,MATCH('SAIB Regional'!$L53,'Consolidado Resultados'!$L$8:$L$705,0),3)=0,"",INDEX('Consolidado Resultados'!$A$8:$L$705,MATCH('SAIB Regional'!$L53,'Consolidado Resultados'!$L$8:$L$705,0),9))</f>
        <v/>
      </c>
      <c r="J53" s="19" t="str">
        <f>IF(INDEX('Consolidado Resultados'!$A$8:$L$705,MATCH('SAIB Regional'!$L53,'Consolidado Resultados'!$L$8:$L$705,0),3)=0,"",INDEX('Consolidado Resultados'!$A$8:$L$705,MATCH('SAIB Regional'!$L53,'Consolidado Resultados'!$L$8:$L$705,0),10))</f>
        <v/>
      </c>
      <c r="K53" s="52" t="str">
        <f>+IFERROR(INDEX('Ofertas insignia'!$B$17:$M$52,MATCH('SAIB Regional'!$B53,'Ofertas insignia'!$B$17:$B$52,0),MATCH('SAIB Regional'!$K$14,'Ofertas insignia'!$B$16:$M$16,0)),"")</f>
        <v/>
      </c>
      <c r="L53" s="38" t="str">
        <f t="shared" si="0"/>
        <v>SAIB Regional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Regional'!$L54,'Consolidado Resultados'!$L$8:$L$705,0),3)=0,"",INDEX('Consolidado Resultados'!$A$8:$L$705,MATCH('SAIB Regional'!$L54,'Consolidado Resultados'!$L$8:$L$705,0),3))</f>
        <v/>
      </c>
      <c r="D54" s="4" t="str">
        <f>IF(INDEX('Consolidado Resultados'!$A$8:$L$705,MATCH('SAIB Regional'!$L54,'Consolidado Resultados'!$L$8:$L$705,0),3)=0,"",INDEX('Consolidado Resultados'!$A$8:$L$705,MATCH('SAIB Regional'!$L54,'Consolidado Resultados'!$L$8:$L$705,0),4))</f>
        <v/>
      </c>
      <c r="E54" s="4" t="str">
        <f>IF(INDEX('Consolidado Resultados'!$A$8:$L$705,MATCH('SAIB Regional'!$L54,'Consolidado Resultados'!$L$8:$L$705,0),3)=0,"",INDEX('Consolidado Resultados'!$A$8:$L$705,MATCH('SAIB Regional'!$L54,'Consolidado Resultados'!$L$8:$L$705,0),5))</f>
        <v/>
      </c>
      <c r="F54" s="4" t="str">
        <f>IF(INDEX('Consolidado Resultados'!$A$8:$L$705,MATCH('SAIB Regional'!$L54,'Consolidado Resultados'!$L$8:$L$705,0),3)=0,"",INDEX('Consolidado Resultados'!$A$8:$L$705,MATCH('SAIB Regional'!$L54,'Consolidado Resultados'!$L$8:$L$705,0),6))</f>
        <v/>
      </c>
      <c r="G54" s="4" t="str">
        <f>IF(INDEX('Consolidado Resultados'!$A$8:$L$705,MATCH('SAIB Regional'!$L54,'Consolidado Resultados'!$L$8:$L$705,0),3)=0,"",INDEX('Consolidado Resultados'!$A$8:$L$705,MATCH('SAIB Regional'!$L54,'Consolidado Resultados'!$L$8:$L$705,0),7))</f>
        <v/>
      </c>
      <c r="H54" s="4" t="str">
        <f>IF(INDEX('Consolidado Resultados'!$A$8:$L$705,MATCH('SAIB Regional'!$L54,'Consolidado Resultados'!$L$8:$L$705,0),3)=0,"",INDEX('Consolidado Resultados'!$A$8:$L$705,MATCH('SAIB Regional'!$L54,'Consolidado Resultados'!$L$8:$L$705,0),8))</f>
        <v/>
      </c>
      <c r="I54" s="19" t="str">
        <f>IF(INDEX('Consolidado Resultados'!$A$8:$L$705,MATCH('SAIB Regional'!$L54,'Consolidado Resultados'!$L$8:$L$705,0),3)=0,"",INDEX('Consolidado Resultados'!$A$8:$L$705,MATCH('SAIB Regional'!$L54,'Consolidado Resultados'!$L$8:$L$705,0),9))</f>
        <v/>
      </c>
      <c r="J54" s="19" t="str">
        <f>IF(INDEX('Consolidado Resultados'!$A$8:$L$705,MATCH('SAIB Regional'!$L54,'Consolidado Resultados'!$L$8:$L$705,0),3)=0,"",INDEX('Consolidado Resultados'!$A$8:$L$705,MATCH('SAIB Regional'!$L54,'Consolidado Resultados'!$L$8:$L$705,0),10))</f>
        <v/>
      </c>
      <c r="K54" s="52" t="str">
        <f>+IFERROR(INDEX('Ofertas insignia'!$B$17:$M$52,MATCH('SAIB Regional'!$B54,'Ofertas insignia'!$B$17:$B$52,0),MATCH('SAIB Regional'!$K$14,'Ofertas insignia'!$B$16:$M$16,0)),"")</f>
        <v/>
      </c>
      <c r="L54" s="38" t="str">
        <f t="shared" si="0"/>
        <v>SAIB Regional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Regional'!$L55,'Consolidado Resultados'!$L$8:$L$705,0),3)=0,"",INDEX('Consolidado Resultados'!$A$8:$L$705,MATCH('SAIB Regional'!$L55,'Consolidado Resultados'!$L$8:$L$705,0),3))</f>
        <v/>
      </c>
      <c r="D55" s="4" t="str">
        <f>IF(INDEX('Consolidado Resultados'!$A$8:$L$705,MATCH('SAIB Regional'!$L55,'Consolidado Resultados'!$L$8:$L$705,0),3)=0,"",INDEX('Consolidado Resultados'!$A$8:$L$705,MATCH('SAIB Regional'!$L55,'Consolidado Resultados'!$L$8:$L$705,0),4))</f>
        <v/>
      </c>
      <c r="E55" s="4" t="str">
        <f>IF(INDEX('Consolidado Resultados'!$A$8:$L$705,MATCH('SAIB Regional'!$L55,'Consolidado Resultados'!$L$8:$L$705,0),3)=0,"",INDEX('Consolidado Resultados'!$A$8:$L$705,MATCH('SAIB Regional'!$L55,'Consolidado Resultados'!$L$8:$L$705,0),5))</f>
        <v/>
      </c>
      <c r="F55" s="4" t="str">
        <f>IF(INDEX('Consolidado Resultados'!$A$8:$L$705,MATCH('SAIB Regional'!$L55,'Consolidado Resultados'!$L$8:$L$705,0),3)=0,"",INDEX('Consolidado Resultados'!$A$8:$L$705,MATCH('SAIB Regional'!$L55,'Consolidado Resultados'!$L$8:$L$705,0),6))</f>
        <v/>
      </c>
      <c r="G55" s="4" t="str">
        <f>IF(INDEX('Consolidado Resultados'!$A$8:$L$705,MATCH('SAIB Regional'!$L55,'Consolidado Resultados'!$L$8:$L$705,0),3)=0,"",INDEX('Consolidado Resultados'!$A$8:$L$705,MATCH('SAIB Regional'!$L55,'Consolidado Resultados'!$L$8:$L$705,0),7))</f>
        <v/>
      </c>
      <c r="H55" s="4" t="str">
        <f>IF(INDEX('Consolidado Resultados'!$A$8:$L$705,MATCH('SAIB Regional'!$L55,'Consolidado Resultados'!$L$8:$L$705,0),3)=0,"",INDEX('Consolidado Resultados'!$A$8:$L$705,MATCH('SAIB Regional'!$L55,'Consolidado Resultados'!$L$8:$L$705,0),8))</f>
        <v/>
      </c>
      <c r="I55" s="19" t="str">
        <f>IF(INDEX('Consolidado Resultados'!$A$8:$L$705,MATCH('SAIB Regional'!$L55,'Consolidado Resultados'!$L$8:$L$705,0),3)=0,"",INDEX('Consolidado Resultados'!$A$8:$L$705,MATCH('SAIB Regional'!$L55,'Consolidado Resultados'!$L$8:$L$705,0),9))</f>
        <v/>
      </c>
      <c r="J55" s="19" t="str">
        <f>IF(INDEX('Consolidado Resultados'!$A$8:$L$705,MATCH('SAIB Regional'!$L55,'Consolidado Resultados'!$L$8:$L$705,0),3)=0,"",INDEX('Consolidado Resultados'!$A$8:$L$705,MATCH('SAIB Regional'!$L55,'Consolidado Resultados'!$L$8:$L$705,0),10))</f>
        <v/>
      </c>
      <c r="K55" s="52" t="str">
        <f>+IFERROR(INDEX('Ofertas insignia'!$B$17:$M$52,MATCH('SAIB Regional'!$B55,'Ofertas insignia'!$B$17:$B$52,0),MATCH('SAIB Regional'!$K$14,'Ofertas insignia'!$B$16:$M$16,0)),"")</f>
        <v/>
      </c>
      <c r="L55" s="38" t="str">
        <f t="shared" si="0"/>
        <v>SAIB Regional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Regional'!$L56,'Consolidado Resultados'!$L$8:$L$705,0),3)=0,"",INDEX('Consolidado Resultados'!$A$8:$L$705,MATCH('SAIB Regional'!$L56,'Consolidado Resultados'!$L$8:$L$705,0),3))</f>
        <v/>
      </c>
      <c r="D56" s="4" t="str">
        <f>IF(INDEX('Consolidado Resultados'!$A$8:$L$705,MATCH('SAIB Regional'!$L56,'Consolidado Resultados'!$L$8:$L$705,0),3)=0,"",INDEX('Consolidado Resultados'!$A$8:$L$705,MATCH('SAIB Regional'!$L56,'Consolidado Resultados'!$L$8:$L$705,0),4))</f>
        <v/>
      </c>
      <c r="E56" s="4" t="str">
        <f>IF(INDEX('Consolidado Resultados'!$A$8:$L$705,MATCH('SAIB Regional'!$L56,'Consolidado Resultados'!$L$8:$L$705,0),3)=0,"",INDEX('Consolidado Resultados'!$A$8:$L$705,MATCH('SAIB Regional'!$L56,'Consolidado Resultados'!$L$8:$L$705,0),5))</f>
        <v/>
      </c>
      <c r="F56" s="4" t="str">
        <f>IF(INDEX('Consolidado Resultados'!$A$8:$L$705,MATCH('SAIB Regional'!$L56,'Consolidado Resultados'!$L$8:$L$705,0),3)=0,"",INDEX('Consolidado Resultados'!$A$8:$L$705,MATCH('SAIB Regional'!$L56,'Consolidado Resultados'!$L$8:$L$705,0),6))</f>
        <v/>
      </c>
      <c r="G56" s="4" t="str">
        <f>IF(INDEX('Consolidado Resultados'!$A$8:$L$705,MATCH('SAIB Regional'!$L56,'Consolidado Resultados'!$L$8:$L$705,0),3)=0,"",INDEX('Consolidado Resultados'!$A$8:$L$705,MATCH('SAIB Regional'!$L56,'Consolidado Resultados'!$L$8:$L$705,0),7))</f>
        <v/>
      </c>
      <c r="H56" s="4" t="str">
        <f>IF(INDEX('Consolidado Resultados'!$A$8:$L$705,MATCH('SAIB Regional'!$L56,'Consolidado Resultados'!$L$8:$L$705,0),3)=0,"",INDEX('Consolidado Resultados'!$A$8:$L$705,MATCH('SAIB Regional'!$L56,'Consolidado Resultados'!$L$8:$L$705,0),8))</f>
        <v/>
      </c>
      <c r="I56" s="19" t="str">
        <f>IF(INDEX('Consolidado Resultados'!$A$8:$L$705,MATCH('SAIB Regional'!$L56,'Consolidado Resultados'!$L$8:$L$705,0),3)=0,"",INDEX('Consolidado Resultados'!$A$8:$L$705,MATCH('SAIB Regional'!$L56,'Consolidado Resultados'!$L$8:$L$705,0),9))</f>
        <v/>
      </c>
      <c r="J56" s="19" t="str">
        <f>IF(INDEX('Consolidado Resultados'!$A$8:$L$705,MATCH('SAIB Regional'!$L56,'Consolidado Resultados'!$L$8:$L$705,0),3)=0,"",INDEX('Consolidado Resultados'!$A$8:$L$705,MATCH('SAIB Regional'!$L56,'Consolidado Resultados'!$L$8:$L$705,0),10))</f>
        <v/>
      </c>
      <c r="K56" s="52" t="str">
        <f>+IFERROR(INDEX('Ofertas insignia'!$B$17:$M$52,MATCH('SAIB Regional'!$B56,'Ofertas insignia'!$B$17:$B$52,0),MATCH('SAIB Regional'!$K$14,'Ofertas insignia'!$B$16:$M$16,0)),"")</f>
        <v/>
      </c>
      <c r="L56" s="38" t="str">
        <f t="shared" si="0"/>
        <v>SAIB Regional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Regional'!$L57,'Consolidado Resultados'!$L$8:$L$705,0),3)=0,"",INDEX('Consolidado Resultados'!$A$8:$L$705,MATCH('SAIB Regional'!$L57,'Consolidado Resultados'!$L$8:$L$705,0),3))</f>
        <v/>
      </c>
      <c r="D57" s="4" t="str">
        <f>IF(INDEX('Consolidado Resultados'!$A$8:$L$705,MATCH('SAIB Regional'!$L57,'Consolidado Resultados'!$L$8:$L$705,0),3)=0,"",INDEX('Consolidado Resultados'!$A$8:$L$705,MATCH('SAIB Regional'!$L57,'Consolidado Resultados'!$L$8:$L$705,0),4))</f>
        <v/>
      </c>
      <c r="E57" s="4" t="str">
        <f>IF(INDEX('Consolidado Resultados'!$A$8:$L$705,MATCH('SAIB Regional'!$L57,'Consolidado Resultados'!$L$8:$L$705,0),3)=0,"",INDEX('Consolidado Resultados'!$A$8:$L$705,MATCH('SAIB Regional'!$L57,'Consolidado Resultados'!$L$8:$L$705,0),5))</f>
        <v/>
      </c>
      <c r="F57" s="4" t="str">
        <f>IF(INDEX('Consolidado Resultados'!$A$8:$L$705,MATCH('SAIB Regional'!$L57,'Consolidado Resultados'!$L$8:$L$705,0),3)=0,"",INDEX('Consolidado Resultados'!$A$8:$L$705,MATCH('SAIB Regional'!$L57,'Consolidado Resultados'!$L$8:$L$705,0),6))</f>
        <v/>
      </c>
      <c r="G57" s="4" t="str">
        <f>IF(INDEX('Consolidado Resultados'!$A$8:$L$705,MATCH('SAIB Regional'!$L57,'Consolidado Resultados'!$L$8:$L$705,0),3)=0,"",INDEX('Consolidado Resultados'!$A$8:$L$705,MATCH('SAIB Regional'!$L57,'Consolidado Resultados'!$L$8:$L$705,0),7))</f>
        <v/>
      </c>
      <c r="H57" s="4" t="str">
        <f>IF(INDEX('Consolidado Resultados'!$A$8:$L$705,MATCH('SAIB Regional'!$L57,'Consolidado Resultados'!$L$8:$L$705,0),3)=0,"",INDEX('Consolidado Resultados'!$A$8:$L$705,MATCH('SAIB Regional'!$L57,'Consolidado Resultados'!$L$8:$L$705,0),8))</f>
        <v/>
      </c>
      <c r="I57" s="19" t="str">
        <f>IF(INDEX('Consolidado Resultados'!$A$8:$L$705,MATCH('SAIB Regional'!$L57,'Consolidado Resultados'!$L$8:$L$705,0),3)=0,"",INDEX('Consolidado Resultados'!$A$8:$L$705,MATCH('SAIB Regional'!$L57,'Consolidado Resultados'!$L$8:$L$705,0),9))</f>
        <v/>
      </c>
      <c r="J57" s="19" t="str">
        <f>IF(INDEX('Consolidado Resultados'!$A$8:$L$705,MATCH('SAIB Regional'!$L57,'Consolidado Resultados'!$L$8:$L$705,0),3)=0,"",INDEX('Consolidado Resultados'!$A$8:$L$705,MATCH('SAIB Regional'!$L57,'Consolidado Resultados'!$L$8:$L$705,0),10))</f>
        <v/>
      </c>
      <c r="K57" s="52" t="str">
        <f>+IFERROR(INDEX('Ofertas insignia'!$B$17:$M$52,MATCH('SAIB Regional'!$B57,'Ofertas insignia'!$B$17:$B$52,0),MATCH('SAIB Regional'!$K$14,'Ofertas insignia'!$B$16:$M$16,0)),"")</f>
        <v/>
      </c>
      <c r="L57" s="38" t="str">
        <f t="shared" si="0"/>
        <v>SAIB Regional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Resultados'!$A$8:$L$705,MATCH('SAIB Regional'!$L58,'Consolidado Resultados'!$L$8:$L$705,0),3)=0,"",INDEX('Consolidado Resultados'!$A$8:$L$705,MATCH('SAIB Regional'!$L58,'Consolidado Resultados'!$L$8:$L$705,0),3))</f>
        <v/>
      </c>
      <c r="D58" s="4" t="str">
        <f>IF(INDEX('Consolidado Resultados'!$A$8:$L$705,MATCH('SAIB Regional'!$L58,'Consolidado Resultados'!$L$8:$L$705,0),3)=0,"",INDEX('Consolidado Resultados'!$A$8:$L$705,MATCH('SAIB Regional'!$L58,'Consolidado Resultados'!$L$8:$L$705,0),4))</f>
        <v/>
      </c>
      <c r="E58" s="4" t="str">
        <f>IF(INDEX('Consolidado Resultados'!$A$8:$L$705,MATCH('SAIB Regional'!$L58,'Consolidado Resultados'!$L$8:$L$705,0),3)=0,"",INDEX('Consolidado Resultados'!$A$8:$L$705,MATCH('SAIB Regional'!$L58,'Consolidado Resultados'!$L$8:$L$705,0),5))</f>
        <v/>
      </c>
      <c r="F58" s="4" t="str">
        <f>IF(INDEX('Consolidado Resultados'!$A$8:$L$705,MATCH('SAIB Regional'!$L58,'Consolidado Resultados'!$L$8:$L$705,0),3)=0,"",INDEX('Consolidado Resultados'!$A$8:$L$705,MATCH('SAIB Regional'!$L58,'Consolidado Resultados'!$L$8:$L$705,0),6))</f>
        <v/>
      </c>
      <c r="G58" s="4" t="str">
        <f>IF(INDEX('Consolidado Resultados'!$A$8:$L$705,MATCH('SAIB Regional'!$L58,'Consolidado Resultados'!$L$8:$L$705,0),3)=0,"",INDEX('Consolidado Resultados'!$A$8:$L$705,MATCH('SAIB Regional'!$L58,'Consolidado Resultados'!$L$8:$L$705,0),7))</f>
        <v/>
      </c>
      <c r="H58" s="4" t="str">
        <f>IF(INDEX('Consolidado Resultados'!$A$8:$L$705,MATCH('SAIB Regional'!$L58,'Consolidado Resultados'!$L$8:$L$705,0),3)=0,"",INDEX('Consolidado Resultados'!$A$8:$L$705,MATCH('SAIB Regional'!$L58,'Consolidado Resultados'!$L$8:$L$705,0),8))</f>
        <v/>
      </c>
      <c r="I58" s="19" t="str">
        <f>IF(INDEX('Consolidado Resultados'!$A$8:$L$705,MATCH('SAIB Regional'!$L58,'Consolidado Resultados'!$L$8:$L$705,0),3)=0,"",INDEX('Consolidado Resultados'!$A$8:$L$705,MATCH('SAIB Regional'!$L58,'Consolidado Resultados'!$L$8:$L$705,0),9))</f>
        <v/>
      </c>
      <c r="J58" s="19" t="str">
        <f>IF(INDEX('Consolidado Resultados'!$A$8:$L$705,MATCH('SAIB Regional'!$L58,'Consolidado Resultados'!$L$8:$L$705,0),3)=0,"",INDEX('Consolidado Resultados'!$A$8:$L$705,MATCH('SAIB Regional'!$L58,'Consolidado Resultados'!$L$8:$L$705,0),10))</f>
        <v/>
      </c>
      <c r="K58" s="52" t="str">
        <f>+IFERROR(INDEX('Ofertas insignia'!$B$17:$M$52,MATCH('SAIB Regional'!$B58,'Ofertas insignia'!$B$17:$B$52,0),MATCH('SAIB Regional'!$K$14,'Ofertas insignia'!$B$16:$M$16,0)),"")</f>
        <v/>
      </c>
      <c r="L58" s="38" t="str">
        <f t="shared" si="0"/>
        <v>SAIB Regional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Regional'!$L59,'Consolidado Resultados'!$L$8:$L$705,0),3)=0,"",INDEX('Consolidado Resultados'!$A$8:$L$705,MATCH('SAIB Regional'!$L59,'Consolidado Resultados'!$L$8:$L$705,0),3))</f>
        <v/>
      </c>
      <c r="D59" s="4" t="str">
        <f>IF(INDEX('Consolidado Resultados'!$A$8:$L$705,MATCH('SAIB Regional'!$L59,'Consolidado Resultados'!$L$8:$L$705,0),3)=0,"",INDEX('Consolidado Resultados'!$A$8:$L$705,MATCH('SAIB Regional'!$L59,'Consolidado Resultados'!$L$8:$L$705,0),4))</f>
        <v/>
      </c>
      <c r="E59" s="4" t="str">
        <f>IF(INDEX('Consolidado Resultados'!$A$8:$L$705,MATCH('SAIB Regional'!$L59,'Consolidado Resultados'!$L$8:$L$705,0),3)=0,"",INDEX('Consolidado Resultados'!$A$8:$L$705,MATCH('SAIB Regional'!$L59,'Consolidado Resultados'!$L$8:$L$705,0),5))</f>
        <v/>
      </c>
      <c r="F59" s="4" t="str">
        <f>IF(INDEX('Consolidado Resultados'!$A$8:$L$705,MATCH('SAIB Regional'!$L59,'Consolidado Resultados'!$L$8:$L$705,0),3)=0,"",INDEX('Consolidado Resultados'!$A$8:$L$705,MATCH('SAIB Regional'!$L59,'Consolidado Resultados'!$L$8:$L$705,0),6))</f>
        <v/>
      </c>
      <c r="G59" s="4" t="str">
        <f>IF(INDEX('Consolidado Resultados'!$A$8:$L$705,MATCH('SAIB Regional'!$L59,'Consolidado Resultados'!$L$8:$L$705,0),3)=0,"",INDEX('Consolidado Resultados'!$A$8:$L$705,MATCH('SAIB Regional'!$L59,'Consolidado Resultados'!$L$8:$L$705,0),7))</f>
        <v/>
      </c>
      <c r="H59" s="4" t="str">
        <f>IF(INDEX('Consolidado Resultados'!$A$8:$L$705,MATCH('SAIB Regional'!$L59,'Consolidado Resultados'!$L$8:$L$705,0),3)=0,"",INDEX('Consolidado Resultados'!$A$8:$L$705,MATCH('SAIB Regional'!$L59,'Consolidado Resultados'!$L$8:$L$705,0),8))</f>
        <v/>
      </c>
      <c r="I59" s="19" t="str">
        <f>IF(INDEX('Consolidado Resultados'!$A$8:$L$705,MATCH('SAIB Regional'!$L59,'Consolidado Resultados'!$L$8:$L$705,0),3)=0,"",INDEX('Consolidado Resultados'!$A$8:$L$705,MATCH('SAIB Regional'!$L59,'Consolidado Resultados'!$L$8:$L$705,0),9))</f>
        <v/>
      </c>
      <c r="J59" s="19" t="str">
        <f>IF(INDEX('Consolidado Resultados'!$A$8:$L$705,MATCH('SAIB Regional'!$L59,'Consolidado Resultados'!$L$8:$L$705,0),3)=0,"",INDEX('Consolidado Resultados'!$A$8:$L$705,MATCH('SAIB Regional'!$L59,'Consolidado Resultados'!$L$8:$L$705,0),10))</f>
        <v/>
      </c>
      <c r="K59" s="52" t="str">
        <f>+IFERROR(INDEX('Ofertas insignia'!$B$17:$M$52,MATCH('SAIB Regional'!$B59,'Ofertas insignia'!$B$17:$B$52,0),MATCH('SAIB Regional'!$K$14,'Ofertas insignia'!$B$16:$M$16,0)),"")</f>
        <v/>
      </c>
      <c r="L59" s="38" t="str">
        <f t="shared" si="0"/>
        <v>SAIB Regional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Regional'!$L60,'Consolidado Resultados'!$L$8:$L$705,0),3)=0,"",INDEX('Consolidado Resultados'!$A$8:$L$705,MATCH('SAIB Regional'!$L60,'Consolidado Resultados'!$L$8:$L$705,0),3))</f>
        <v/>
      </c>
      <c r="D60" s="4" t="str">
        <f>IF(INDEX('Consolidado Resultados'!$A$8:$L$705,MATCH('SAIB Regional'!$L60,'Consolidado Resultados'!$L$8:$L$705,0),3)=0,"",INDEX('Consolidado Resultados'!$A$8:$L$705,MATCH('SAIB Regional'!$L60,'Consolidado Resultados'!$L$8:$L$705,0),4))</f>
        <v/>
      </c>
      <c r="E60" s="4" t="str">
        <f>IF(INDEX('Consolidado Resultados'!$A$8:$L$705,MATCH('SAIB Regional'!$L60,'Consolidado Resultados'!$L$8:$L$705,0),3)=0,"",INDEX('Consolidado Resultados'!$A$8:$L$705,MATCH('SAIB Regional'!$L60,'Consolidado Resultados'!$L$8:$L$705,0),5))</f>
        <v/>
      </c>
      <c r="F60" s="4" t="str">
        <f>IF(INDEX('Consolidado Resultados'!$A$8:$L$705,MATCH('SAIB Regional'!$L60,'Consolidado Resultados'!$L$8:$L$705,0),3)=0,"",INDEX('Consolidado Resultados'!$A$8:$L$705,MATCH('SAIB Regional'!$L60,'Consolidado Resultados'!$L$8:$L$705,0),6))</f>
        <v/>
      </c>
      <c r="G60" s="4" t="str">
        <f>IF(INDEX('Consolidado Resultados'!$A$8:$L$705,MATCH('SAIB Regional'!$L60,'Consolidado Resultados'!$L$8:$L$705,0),3)=0,"",INDEX('Consolidado Resultados'!$A$8:$L$705,MATCH('SAIB Regional'!$L60,'Consolidado Resultados'!$L$8:$L$705,0),7))</f>
        <v/>
      </c>
      <c r="H60" s="4" t="str">
        <f>IF(INDEX('Consolidado Resultados'!$A$8:$L$705,MATCH('SAIB Regional'!$L60,'Consolidado Resultados'!$L$8:$L$705,0),3)=0,"",INDEX('Consolidado Resultados'!$A$8:$L$705,MATCH('SAIB Regional'!$L60,'Consolidado Resultados'!$L$8:$L$705,0),8))</f>
        <v/>
      </c>
      <c r="I60" s="19" t="str">
        <f>IF(INDEX('Consolidado Resultados'!$A$8:$L$705,MATCH('SAIB Regional'!$L60,'Consolidado Resultados'!$L$8:$L$705,0),3)=0,"",INDEX('Consolidado Resultados'!$A$8:$L$705,MATCH('SAIB Regional'!$L60,'Consolidado Resultados'!$L$8:$L$705,0),9))</f>
        <v/>
      </c>
      <c r="J60" s="19" t="str">
        <f>IF(INDEX('Consolidado Resultados'!$A$8:$L$705,MATCH('SAIB Regional'!$L60,'Consolidado Resultados'!$L$8:$L$705,0),3)=0,"",INDEX('Consolidado Resultados'!$A$8:$L$705,MATCH('SAIB Regional'!$L60,'Consolidado Resultados'!$L$8:$L$705,0),10))</f>
        <v/>
      </c>
      <c r="K60" s="52" t="str">
        <f>+IFERROR(INDEX('Ofertas insignia'!$B$17:$M$52,MATCH('SAIB Regional'!$B60,'Ofertas insignia'!$B$17:$B$52,0),MATCH('SAIB Regional'!$K$14,'Ofertas insignia'!$B$16:$M$16,0)),"")</f>
        <v/>
      </c>
      <c r="L60" s="38" t="str">
        <f t="shared" si="0"/>
        <v>SAIB Regional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Regional'!$L61,'Consolidado Resultados'!$L$8:$L$705,0),3)=0,"",INDEX('Consolidado Resultados'!$A$8:$L$705,MATCH('SAIB Regional'!$L61,'Consolidado Resultados'!$L$8:$L$705,0),3))</f>
        <v/>
      </c>
      <c r="D61" s="4" t="str">
        <f>IF(INDEX('Consolidado Resultados'!$A$8:$L$705,MATCH('SAIB Regional'!$L61,'Consolidado Resultados'!$L$8:$L$705,0),3)=0,"",INDEX('Consolidado Resultados'!$A$8:$L$705,MATCH('SAIB Regional'!$L61,'Consolidado Resultados'!$L$8:$L$705,0),4))</f>
        <v/>
      </c>
      <c r="E61" s="4" t="str">
        <f>IF(INDEX('Consolidado Resultados'!$A$8:$L$705,MATCH('SAIB Regional'!$L61,'Consolidado Resultados'!$L$8:$L$705,0),3)=0,"",INDEX('Consolidado Resultados'!$A$8:$L$705,MATCH('SAIB Regional'!$L61,'Consolidado Resultados'!$L$8:$L$705,0),5))</f>
        <v/>
      </c>
      <c r="F61" s="4" t="str">
        <f>IF(INDEX('Consolidado Resultados'!$A$8:$L$705,MATCH('SAIB Regional'!$L61,'Consolidado Resultados'!$L$8:$L$705,0),3)=0,"",INDEX('Consolidado Resultados'!$A$8:$L$705,MATCH('SAIB Regional'!$L61,'Consolidado Resultados'!$L$8:$L$705,0),6))</f>
        <v/>
      </c>
      <c r="G61" s="4" t="str">
        <f>IF(INDEX('Consolidado Resultados'!$A$8:$L$705,MATCH('SAIB Regional'!$L61,'Consolidado Resultados'!$L$8:$L$705,0),3)=0,"",INDEX('Consolidado Resultados'!$A$8:$L$705,MATCH('SAIB Regional'!$L61,'Consolidado Resultados'!$L$8:$L$705,0),7))</f>
        <v/>
      </c>
      <c r="H61" s="4" t="str">
        <f>IF(INDEX('Consolidado Resultados'!$A$8:$L$705,MATCH('SAIB Regional'!$L61,'Consolidado Resultados'!$L$8:$L$705,0),3)=0,"",INDEX('Consolidado Resultados'!$A$8:$L$705,MATCH('SAIB Regional'!$L61,'Consolidado Resultados'!$L$8:$L$705,0),8))</f>
        <v/>
      </c>
      <c r="I61" s="19" t="str">
        <f>IF(INDEX('Consolidado Resultados'!$A$8:$L$705,MATCH('SAIB Regional'!$L61,'Consolidado Resultados'!$L$8:$L$705,0),3)=0,"",INDEX('Consolidado Resultados'!$A$8:$L$705,MATCH('SAIB Regional'!$L61,'Consolidado Resultados'!$L$8:$L$705,0),9))</f>
        <v/>
      </c>
      <c r="J61" s="19" t="str">
        <f>IF(INDEX('Consolidado Resultados'!$A$8:$L$705,MATCH('SAIB Regional'!$L61,'Consolidado Resultados'!$L$8:$L$705,0),3)=0,"",INDEX('Consolidado Resultados'!$A$8:$L$705,MATCH('SAIB Regional'!$L61,'Consolidado Resultados'!$L$8:$L$705,0),10))</f>
        <v/>
      </c>
      <c r="K61" s="52" t="str">
        <f>+IFERROR(INDEX('Ofertas insignia'!$B$17:$M$52,MATCH('SAIB Regional'!$B61,'Ofertas insignia'!$B$17:$B$52,0),MATCH('SAIB Regional'!$K$14,'Ofertas insignia'!$B$16:$M$16,0)),"")</f>
        <v/>
      </c>
      <c r="L61" s="38" t="str">
        <f t="shared" si="0"/>
        <v>SAIB Regional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Resultados'!$A$8:$L$705,MATCH('SAIB Regional'!$L62,'Consolidado Resultados'!$L$8:$L$705,0),3)=0,"",INDEX('Consolidado Resultados'!$A$8:$L$705,MATCH('SAIB Regional'!$L62,'Consolidado Resultados'!$L$8:$L$705,0),3))</f>
        <v/>
      </c>
      <c r="D62" s="4" t="str">
        <f>IF(INDEX('Consolidado Resultados'!$A$8:$L$705,MATCH('SAIB Regional'!$L62,'Consolidado Resultados'!$L$8:$L$705,0),3)=0,"",INDEX('Consolidado Resultados'!$A$8:$L$705,MATCH('SAIB Regional'!$L62,'Consolidado Resultados'!$L$8:$L$705,0),4))</f>
        <v/>
      </c>
      <c r="E62" s="4" t="str">
        <f>IF(INDEX('Consolidado Resultados'!$A$8:$L$705,MATCH('SAIB Regional'!$L62,'Consolidado Resultados'!$L$8:$L$705,0),3)=0,"",INDEX('Consolidado Resultados'!$A$8:$L$705,MATCH('SAIB Regional'!$L62,'Consolidado Resultados'!$L$8:$L$705,0),5))</f>
        <v/>
      </c>
      <c r="F62" s="4" t="str">
        <f>IF(INDEX('Consolidado Resultados'!$A$8:$L$705,MATCH('SAIB Regional'!$L62,'Consolidado Resultados'!$L$8:$L$705,0),3)=0,"",INDEX('Consolidado Resultados'!$A$8:$L$705,MATCH('SAIB Regional'!$L62,'Consolidado Resultados'!$L$8:$L$705,0),6))</f>
        <v/>
      </c>
      <c r="G62" s="4" t="str">
        <f>IF(INDEX('Consolidado Resultados'!$A$8:$L$705,MATCH('SAIB Regional'!$L62,'Consolidado Resultados'!$L$8:$L$705,0),3)=0,"",INDEX('Consolidado Resultados'!$A$8:$L$705,MATCH('SAIB Regional'!$L62,'Consolidado Resultados'!$L$8:$L$705,0),7))</f>
        <v/>
      </c>
      <c r="H62" s="4" t="str">
        <f>IF(INDEX('Consolidado Resultados'!$A$8:$L$705,MATCH('SAIB Regional'!$L62,'Consolidado Resultados'!$L$8:$L$705,0),3)=0,"",INDEX('Consolidado Resultados'!$A$8:$L$705,MATCH('SAIB Regional'!$L62,'Consolidado Resultados'!$L$8:$L$705,0),8))</f>
        <v/>
      </c>
      <c r="I62" s="19" t="str">
        <f>IF(INDEX('Consolidado Resultados'!$A$8:$L$705,MATCH('SAIB Regional'!$L62,'Consolidado Resultados'!$L$8:$L$705,0),3)=0,"",INDEX('Consolidado Resultados'!$A$8:$L$705,MATCH('SAIB Regional'!$L62,'Consolidado Resultados'!$L$8:$L$705,0),9))</f>
        <v/>
      </c>
      <c r="J62" s="19" t="str">
        <f>IF(INDEX('Consolidado Resultados'!$A$8:$L$705,MATCH('SAIB Regional'!$L62,'Consolidado Resultados'!$L$8:$L$705,0),3)=0,"",INDEX('Consolidado Resultados'!$A$8:$L$705,MATCH('SAIB Regional'!$L62,'Consolidado Resultados'!$L$8:$L$705,0),10))</f>
        <v/>
      </c>
      <c r="K62" s="52" t="str">
        <f>+IFERROR(INDEX('Ofertas insignia'!$B$17:$M$52,MATCH('SAIB Regional'!$B62,'Ofertas insignia'!$B$17:$B$52,0),MATCH('SAIB Regional'!$K$14,'Ofertas insignia'!$B$16:$M$16,0)),"")</f>
        <v/>
      </c>
      <c r="L62" s="38" t="str">
        <f t="shared" si="0"/>
        <v>SAIB Regional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Regional'!$L63,'Consolidado Resultados'!$L$8:$L$705,0),3)=0,"",INDEX('Consolidado Resultados'!$A$8:$L$705,MATCH('SAIB Regional'!$L63,'Consolidado Resultados'!$L$8:$L$705,0),3))</f>
        <v/>
      </c>
      <c r="D63" s="4" t="str">
        <f>IF(INDEX('Consolidado Resultados'!$A$8:$L$705,MATCH('SAIB Regional'!$L63,'Consolidado Resultados'!$L$8:$L$705,0),3)=0,"",INDEX('Consolidado Resultados'!$A$8:$L$705,MATCH('SAIB Regional'!$L63,'Consolidado Resultados'!$L$8:$L$705,0),4))</f>
        <v/>
      </c>
      <c r="E63" s="4" t="str">
        <f>IF(INDEX('Consolidado Resultados'!$A$8:$L$705,MATCH('SAIB Regional'!$L63,'Consolidado Resultados'!$L$8:$L$705,0),3)=0,"",INDEX('Consolidado Resultados'!$A$8:$L$705,MATCH('SAIB Regional'!$L63,'Consolidado Resultados'!$L$8:$L$705,0),5))</f>
        <v/>
      </c>
      <c r="F63" s="4" t="str">
        <f>IF(INDEX('Consolidado Resultados'!$A$8:$L$705,MATCH('SAIB Regional'!$L63,'Consolidado Resultados'!$L$8:$L$705,0),3)=0,"",INDEX('Consolidado Resultados'!$A$8:$L$705,MATCH('SAIB Regional'!$L63,'Consolidado Resultados'!$L$8:$L$705,0),6))</f>
        <v/>
      </c>
      <c r="G63" s="4" t="str">
        <f>IF(INDEX('Consolidado Resultados'!$A$8:$L$705,MATCH('SAIB Regional'!$L63,'Consolidado Resultados'!$L$8:$L$705,0),3)=0,"",INDEX('Consolidado Resultados'!$A$8:$L$705,MATCH('SAIB Regional'!$L63,'Consolidado Resultados'!$L$8:$L$705,0),7))</f>
        <v/>
      </c>
      <c r="H63" s="4" t="str">
        <f>IF(INDEX('Consolidado Resultados'!$A$8:$L$705,MATCH('SAIB Regional'!$L63,'Consolidado Resultados'!$L$8:$L$705,0),3)=0,"",INDEX('Consolidado Resultados'!$A$8:$L$705,MATCH('SAIB Regional'!$L63,'Consolidado Resultados'!$L$8:$L$705,0),8))</f>
        <v/>
      </c>
      <c r="I63" s="19" t="str">
        <f>IF(INDEX('Consolidado Resultados'!$A$8:$L$705,MATCH('SAIB Regional'!$L63,'Consolidado Resultados'!$L$8:$L$705,0),3)=0,"",INDEX('Consolidado Resultados'!$A$8:$L$705,MATCH('SAIB Regional'!$L63,'Consolidado Resultados'!$L$8:$L$705,0),9))</f>
        <v/>
      </c>
      <c r="J63" s="19" t="str">
        <f>IF(INDEX('Consolidado Resultados'!$A$8:$L$705,MATCH('SAIB Regional'!$L63,'Consolidado Resultados'!$L$8:$L$705,0),3)=0,"",INDEX('Consolidado Resultados'!$A$8:$L$705,MATCH('SAIB Regional'!$L63,'Consolidado Resultados'!$L$8:$L$705,0),10))</f>
        <v/>
      </c>
      <c r="K63" s="52" t="str">
        <f>+IFERROR(INDEX('Ofertas insignia'!$B$17:$M$52,MATCH('SAIB Regional'!$B63,'Ofertas insignia'!$B$17:$B$52,0),MATCH('SAIB Regional'!$K$14,'Ofertas insignia'!$B$16:$M$16,0)),"")</f>
        <v/>
      </c>
      <c r="L63" s="38" t="str">
        <f t="shared" si="0"/>
        <v>SAIB Regional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Regional'!$L64,'Consolidado Resultados'!$L$8:$L$705,0),3)=0,"",INDEX('Consolidado Resultados'!$A$8:$L$705,MATCH('SAIB Regional'!$L64,'Consolidado Resultados'!$L$8:$L$705,0),3))</f>
        <v/>
      </c>
      <c r="D64" s="4" t="str">
        <f>IF(INDEX('Consolidado Resultados'!$A$8:$L$705,MATCH('SAIB Regional'!$L64,'Consolidado Resultados'!$L$8:$L$705,0),3)=0,"",INDEX('Consolidado Resultados'!$A$8:$L$705,MATCH('SAIB Regional'!$L64,'Consolidado Resultados'!$L$8:$L$705,0),4))</f>
        <v/>
      </c>
      <c r="E64" s="4" t="str">
        <f>IF(INDEX('Consolidado Resultados'!$A$8:$L$705,MATCH('SAIB Regional'!$L64,'Consolidado Resultados'!$L$8:$L$705,0),3)=0,"",INDEX('Consolidado Resultados'!$A$8:$L$705,MATCH('SAIB Regional'!$L64,'Consolidado Resultados'!$L$8:$L$705,0),5))</f>
        <v/>
      </c>
      <c r="F64" s="4" t="str">
        <f>IF(INDEX('Consolidado Resultados'!$A$8:$L$705,MATCH('SAIB Regional'!$L64,'Consolidado Resultados'!$L$8:$L$705,0),3)=0,"",INDEX('Consolidado Resultados'!$A$8:$L$705,MATCH('SAIB Regional'!$L64,'Consolidado Resultados'!$L$8:$L$705,0),6))</f>
        <v/>
      </c>
      <c r="G64" s="4" t="str">
        <f>IF(INDEX('Consolidado Resultados'!$A$8:$L$705,MATCH('SAIB Regional'!$L64,'Consolidado Resultados'!$L$8:$L$705,0),3)=0,"",INDEX('Consolidado Resultados'!$A$8:$L$705,MATCH('SAIB Regional'!$L64,'Consolidado Resultados'!$L$8:$L$705,0),7))</f>
        <v/>
      </c>
      <c r="H64" s="4" t="str">
        <f>IF(INDEX('Consolidado Resultados'!$A$8:$L$705,MATCH('SAIB Regional'!$L64,'Consolidado Resultados'!$L$8:$L$705,0),3)=0,"",INDEX('Consolidado Resultados'!$A$8:$L$705,MATCH('SAIB Regional'!$L64,'Consolidado Resultados'!$L$8:$L$705,0),8))</f>
        <v/>
      </c>
      <c r="I64" s="19" t="str">
        <f>IF(INDEX('Consolidado Resultados'!$A$8:$L$705,MATCH('SAIB Regional'!$L64,'Consolidado Resultados'!$L$8:$L$705,0),3)=0,"",INDEX('Consolidado Resultados'!$A$8:$L$705,MATCH('SAIB Regional'!$L64,'Consolidado Resultados'!$L$8:$L$705,0),9))</f>
        <v/>
      </c>
      <c r="J64" s="19" t="str">
        <f>IF(INDEX('Consolidado Resultados'!$A$8:$L$705,MATCH('SAIB Regional'!$L64,'Consolidado Resultados'!$L$8:$L$705,0),3)=0,"",INDEX('Consolidado Resultados'!$A$8:$L$705,MATCH('SAIB Regional'!$L64,'Consolidado Resultados'!$L$8:$L$705,0),10))</f>
        <v/>
      </c>
      <c r="K64" s="52" t="str">
        <f>+IFERROR(INDEX('Ofertas insignia'!$B$17:$M$52,MATCH('SAIB Regional'!$B64,'Ofertas insignia'!$B$17:$B$52,0),MATCH('SAIB Regional'!$K$14,'Ofertas insignia'!$B$16:$M$16,0)),"")</f>
        <v/>
      </c>
      <c r="L64" s="38" t="str">
        <f t="shared" si="0"/>
        <v>SAIB Regional</v>
      </c>
    </row>
    <row r="65" spans="11:11" x14ac:dyDescent="0.35">
      <c r="K65" s="52" t="str">
        <f>+IFERROR(INDEX('Ofertas insignia'!$B$17:$M$52,MATCH('SAIB Regional'!$B65,'Ofertas insignia'!$B$17:$B$52,0),MATCH('SAIB Regional'!$K$14,'Ofertas insignia'!$B$16:$M$16,0)),"")</f>
        <v/>
      </c>
    </row>
    <row r="66" spans="11:11" x14ac:dyDescent="0.35">
      <c r="K66" s="52" t="str">
        <f>+IFERROR(INDEX('Ofertas insignia'!$B$17:$M$52,MATCH('SAIB Regional'!$B66,'Ofertas insignia'!$B$17:$B$52,0),MATCH('SAIB Regional'!$K$14,'Ofertas insignia'!$B$16:$M$16,0)),"")</f>
        <v/>
      </c>
    </row>
    <row r="67" spans="11:11" x14ac:dyDescent="0.35">
      <c r="K67" s="52" t="str">
        <f>+IFERROR(INDEX('Ofertas insignia'!$B$17:$M$52,MATCH('SAIB Regional'!$B67,'Ofertas insignia'!$B$17:$B$52,0),MATCH('SAIB Regional'!$K$14,'Ofertas insignia'!$B$16:$M$16,0)),"")</f>
        <v/>
      </c>
    </row>
    <row r="68" spans="11:11" x14ac:dyDescent="0.35">
      <c r="K68" s="52" t="str">
        <f>+IFERROR(INDEX('Ofertas insignia'!$B$17:$M$52,MATCH('SAIB Regional'!$B68,'Ofertas insignia'!$B$17:$B$52,0),MATCH('SAIB Regional'!$K$14,'Ofertas insignia'!$B$16:$M$16,0)),"")</f>
        <v/>
      </c>
    </row>
    <row r="69" spans="11:11" x14ac:dyDescent="0.35">
      <c r="K69" s="52" t="str">
        <f>+IFERROR(INDEX('Ofertas insignia'!$B$17:$M$52,MATCH('SAIB Regional'!$B69,'Ofertas insignia'!$B$17:$B$52,0),MATCH('SAIB Regional'!$K$14,'Ofertas insignia'!$B$16:$M$16,0)),"")</f>
        <v/>
      </c>
    </row>
    <row r="70" spans="11:11" x14ac:dyDescent="0.35">
      <c r="K70" s="52" t="str">
        <f>+IFERROR(INDEX('Ofertas insignia'!$B$17:$M$52,MATCH('SAIB Regional'!$B70,'Ofertas insignia'!$B$17:$B$52,0),MATCH('SAIB Regional'!$K$14,'Ofertas insignia'!$B$16:$M$16,0)),"")</f>
        <v/>
      </c>
    </row>
    <row r="71" spans="11:11" x14ac:dyDescent="0.35">
      <c r="K71" s="52" t="str">
        <f>+IFERROR(INDEX('Ofertas insignia'!$B$17:$M$52,MATCH('SAIB Regional'!$B71,'Ofertas insignia'!$B$17:$B$52,0),MATCH('SAIB Regional'!$K$14,'Ofertas insignia'!$B$16:$M$16,0)),"")</f>
        <v/>
      </c>
    </row>
    <row r="72" spans="11:11" x14ac:dyDescent="0.35">
      <c r="K72" s="52" t="str">
        <f>+IFERROR(INDEX('Ofertas insignia'!$B$17:$M$52,MATCH('SAIB Regional'!$B72,'Ofertas insignia'!$B$17:$B$52,0),MATCH('SAIB Regional'!$K$14,'Ofertas insignia'!$B$16:$M$16,0)),"")</f>
        <v/>
      </c>
    </row>
    <row r="73" spans="11:11" x14ac:dyDescent="0.35">
      <c r="K73" s="52" t="str">
        <f>+IFERROR(INDEX('Ofertas insignia'!$B$17:$M$52,MATCH('SAIB Regional'!$B73,'Ofertas insignia'!$B$17:$B$52,0),MATCH('SAIB Regional'!$K$14,'Ofertas insignia'!$B$16:$M$16,0)),"")</f>
        <v/>
      </c>
    </row>
    <row r="74" spans="11:11" x14ac:dyDescent="0.35">
      <c r="K74" s="52" t="str">
        <f>+IFERROR(INDEX('Ofertas insignia'!$B$17:$M$52,MATCH('SAIB Regional'!$B74,'Ofertas insignia'!$B$17:$B$52,0),MATCH('SAIB Regional'!$K$14,'Ofertas insignia'!$B$16:$M$16,0)),"")</f>
        <v/>
      </c>
    </row>
    <row r="75" spans="11:11" x14ac:dyDescent="0.35">
      <c r="K75" s="52" t="str">
        <f>+IFERROR(INDEX('Ofertas insignia'!$B$17:$M$52,MATCH('SAIB Regional'!$B75,'Ofertas insignia'!$B$17:$B$52,0),MATCH('SAIB Regional'!$K$14,'Ofertas insignia'!$B$16:$M$16,0)),"")</f>
        <v/>
      </c>
    </row>
    <row r="76" spans="11:11" x14ac:dyDescent="0.35">
      <c r="K76" s="52" t="str">
        <f>+IFERROR(INDEX('Ofertas insignia'!$B$17:$M$52,MATCH('SAIB Regional'!$B76,'Ofertas insignia'!$B$17:$B$52,0),MATCH('SAIB Regional'!$K$14,'Ofertas insignia'!$B$16:$M$16,0)),"")</f>
        <v/>
      </c>
    </row>
    <row r="77" spans="11:11" x14ac:dyDescent="0.35">
      <c r="K77" s="52" t="str">
        <f>+IFERROR(INDEX('Ofertas insignia'!$B$17:$M$52,MATCH('SAIB Regional'!$B77,'Ofertas insignia'!$B$17:$B$52,0),MATCH('SAIB Regional'!$K$14,'Ofertas insignia'!$B$16:$M$16,0)),"")</f>
        <v/>
      </c>
    </row>
    <row r="78" spans="11:11" x14ac:dyDescent="0.35">
      <c r="K78" s="52" t="str">
        <f>+IFERROR(INDEX('Ofertas insignia'!$B$17:$M$52,MATCH('SAIB Regional'!$B78,'Ofertas insignia'!$B$17:$B$52,0),MATCH('SAIB Regional'!$K$14,'Ofertas insignia'!$B$16:$M$16,0)),"")</f>
        <v/>
      </c>
    </row>
    <row r="79" spans="11:11" x14ac:dyDescent="0.35">
      <c r="K79" s="52" t="str">
        <f>+IFERROR(INDEX('Ofertas insignia'!$B$17:$M$52,MATCH('SAIB Regional'!$B79,'Ofertas insignia'!$B$17:$B$52,0),MATCH('SAIB Regional'!$K$14,'Ofertas insignia'!$B$16:$M$16,0)),"")</f>
        <v/>
      </c>
    </row>
    <row r="80" spans="11:11" x14ac:dyDescent="0.35">
      <c r="K80" s="52" t="str">
        <f>+IFERROR(INDEX('Ofertas insignia'!$B$17:$M$52,MATCH('SAIB Regional'!$B80,'Ofertas insignia'!$B$17:$B$52,0),MATCH('SAIB Regional'!$K$14,'Ofertas insignia'!$B$16:$M$16,0)),"")</f>
        <v/>
      </c>
    </row>
    <row r="81" spans="11:11" x14ac:dyDescent="0.35">
      <c r="K81" s="52" t="str">
        <f>+IFERROR(INDEX('Ofertas insignia'!$B$17:$M$52,MATCH('SAIB Regional'!$B81,'Ofertas insignia'!$B$17:$B$52,0),MATCH('SAIB Regional'!$K$14,'Ofertas insignia'!$B$16:$M$16,0)),"")</f>
        <v/>
      </c>
    </row>
    <row r="82" spans="11:11" x14ac:dyDescent="0.35">
      <c r="K82" s="52" t="str">
        <f>+IFERROR(INDEX('Ofertas insignia'!$B$17:$M$52,MATCH('SAIB Regional'!$B82,'Ofertas insignia'!$B$17:$B$52,0),MATCH('SAIB Regional'!$K$14,'Ofertas insignia'!$B$16:$M$16,0)),"")</f>
        <v/>
      </c>
    </row>
    <row r="83" spans="11:11" x14ac:dyDescent="0.35">
      <c r="K83" s="52" t="str">
        <f>+IFERROR(INDEX('Ofertas insignia'!$B$17:$M$52,MATCH('SAIB Regional'!$B83,'Ofertas insignia'!$B$17:$B$52,0),MATCH('SAIB Regional'!$K$14,'Ofertas insignia'!$B$16:$M$16,0)),"")</f>
        <v/>
      </c>
    </row>
    <row r="84" spans="11:11" x14ac:dyDescent="0.35">
      <c r="K84" s="52" t="str">
        <f>+IFERROR(INDEX('Ofertas insignia'!$B$17:$M$52,MATCH('SAIB Regional'!$B84,'Ofertas insignia'!$B$17:$B$52,0),MATCH('SAIB Regional'!$K$14,'Ofertas insignia'!$B$16:$M$16,0)),"")</f>
        <v/>
      </c>
    </row>
    <row r="85" spans="11:11" x14ac:dyDescent="0.35">
      <c r="K85" s="52" t="str">
        <f>+IFERROR(INDEX('Ofertas insignia'!$B$17:$M$52,MATCH('SAIB Regional'!$B85,'Ofertas insignia'!$B$17:$B$52,0),MATCH('SAIB Regional'!$K$14,'Ofertas insignia'!$B$16:$M$16,0)),"")</f>
        <v/>
      </c>
    </row>
    <row r="86" spans="11:11" x14ac:dyDescent="0.35">
      <c r="K86" s="52" t="str">
        <f>+IFERROR(INDEX('Ofertas insignia'!$B$17:$M$52,MATCH('SAIB Regional'!$B86,'Ofertas insignia'!$B$17:$B$52,0),MATCH('SAIB Regional'!$K$14,'Ofertas insignia'!$B$16:$M$16,0)),"")</f>
        <v/>
      </c>
    </row>
    <row r="87" spans="11:11" x14ac:dyDescent="0.35">
      <c r="K87" s="52" t="str">
        <f>+IFERROR(INDEX('Ofertas insignia'!$B$17:$M$52,MATCH('SAIB Regional'!$B87,'Ofertas insignia'!$B$17:$B$52,0),MATCH('SAIB Regional'!$K$14,'Ofertas insignia'!$B$16:$M$16,0)),"")</f>
        <v/>
      </c>
    </row>
    <row r="88" spans="11:11" x14ac:dyDescent="0.35">
      <c r="K88" s="52" t="str">
        <f>+IFERROR(INDEX('Ofertas insignia'!$B$17:$M$52,MATCH('SAIB Regional'!$B88,'Ofertas insignia'!$B$17:$B$52,0),MATCH('SAIB Regional'!$K$14,'Ofertas insignia'!$B$16:$M$16,0)),"")</f>
        <v/>
      </c>
    </row>
    <row r="89" spans="11:11" x14ac:dyDescent="0.35">
      <c r="K89" s="52" t="str">
        <f>+IFERROR(INDEX('Ofertas insignia'!$B$17:$M$52,MATCH('SAIB Regional'!$B89,'Ofertas insignia'!$B$17:$B$52,0),MATCH('SAIB Regional'!$K$14,'Ofertas insignia'!$B$16:$M$16,0)),"")</f>
        <v/>
      </c>
    </row>
    <row r="90" spans="11:11" x14ac:dyDescent="0.35">
      <c r="K90" s="52" t="str">
        <f>+IFERROR(INDEX('Ofertas insignia'!$B$17:$M$52,MATCH('SAIB Regional'!$B90,'Ofertas insignia'!$B$17:$B$52,0),MATCH('SAIB Regional'!$K$14,'Ofertas insignia'!$B$16:$M$16,0)),"")</f>
        <v/>
      </c>
    </row>
    <row r="91" spans="11:11" x14ac:dyDescent="0.35">
      <c r="K91" s="52" t="str">
        <f>+IFERROR(INDEX('Ofertas insignia'!$B$17:$M$52,MATCH('SAIB Regional'!$B91,'Ofertas insignia'!$B$17:$B$52,0),MATCH('SAIB Regional'!$K$14,'Ofertas insignia'!$B$16:$M$16,0)),"")</f>
        <v/>
      </c>
    </row>
    <row r="92" spans="11:11" x14ac:dyDescent="0.35">
      <c r="K92" s="52" t="str">
        <f>+IFERROR(INDEX('Ofertas insignia'!$B$17:$M$52,MATCH('SAIB Regional'!$B92,'Ofertas insignia'!$B$17:$B$52,0),MATCH('SAIB Regional'!$K$14,'Ofertas insignia'!$B$16:$M$16,0)),"")</f>
        <v/>
      </c>
    </row>
    <row r="93" spans="11:11" x14ac:dyDescent="0.35">
      <c r="K93" s="52" t="str">
        <f>+IFERROR(INDEX('Ofertas insignia'!$B$17:$M$52,MATCH('SAIB Regional'!$B93,'Ofertas insignia'!$B$17:$B$52,0),MATCH('SAIB Regional'!$K$14,'Ofertas insignia'!$B$16:$M$16,0)),"")</f>
        <v/>
      </c>
    </row>
    <row r="94" spans="11:11" x14ac:dyDescent="0.35">
      <c r="K94" s="52" t="str">
        <f>+IFERROR(INDEX('Ofertas insignia'!$B$17:$M$52,MATCH('SAIB Regional'!$B94,'Ofertas insignia'!$B$17:$B$52,0),MATCH('SAIB Regional'!$K$14,'Ofertas insignia'!$B$16:$M$16,0)),"")</f>
        <v/>
      </c>
    </row>
    <row r="95" spans="11:11" x14ac:dyDescent="0.35">
      <c r="K95" s="52" t="str">
        <f>+IFERROR(INDEX('Ofertas insignia'!$B$17:$M$52,MATCH('SAIB Regional'!$B95,'Ofertas insignia'!$B$17:$B$52,0),MATCH('SAIB Regional'!$K$14,'Ofertas insignia'!$B$16:$M$16,0)),"")</f>
        <v/>
      </c>
    </row>
    <row r="96" spans="11:11" x14ac:dyDescent="0.35">
      <c r="K96" s="52" t="str">
        <f>+IFERROR(INDEX('Ofertas insignia'!$B$17:$M$52,MATCH('SAIB Regional'!$B96,'Ofertas insignia'!$B$17:$B$52,0),MATCH('SAIB Regional'!$K$14,'Ofertas insignia'!$B$16:$M$16,0)),"")</f>
        <v/>
      </c>
    </row>
    <row r="97" spans="11:11" x14ac:dyDescent="0.35">
      <c r="K97" s="52" t="str">
        <f>+IFERROR(INDEX('Ofertas insignia'!$B$17:$M$52,MATCH('SAIB Regional'!$B97,'Ofertas insignia'!$B$17:$B$52,0),MATCH('SAIB Regional'!$K$14,'Ofertas insignia'!$B$16:$M$16,0)),"")</f>
        <v/>
      </c>
    </row>
    <row r="98" spans="11:11" x14ac:dyDescent="0.35">
      <c r="K98" s="52" t="str">
        <f>+IFERROR(INDEX('Ofertas insignia'!$B$17:$M$52,MATCH('SAIB Regional'!$B98,'Ofertas insignia'!$B$17:$B$52,0),MATCH('SAIB Regional'!$K$14,'Ofertas insignia'!$B$16:$M$16,0)),"")</f>
        <v/>
      </c>
    </row>
    <row r="99" spans="11:11" x14ac:dyDescent="0.35">
      <c r="K99" s="52" t="str">
        <f>+IFERROR(INDEX('Ofertas insignia'!$B$17:$M$52,MATCH('SAIB Regional'!$B99,'Ofertas insignia'!$B$17:$B$52,0),MATCH('SAIB Regional'!$K$14,'Ofertas insignia'!$B$16:$M$16,0)),"")</f>
        <v/>
      </c>
    </row>
    <row r="100" spans="11:11" x14ac:dyDescent="0.35">
      <c r="K100" s="52" t="str">
        <f>+IFERROR(INDEX('Ofertas insignia'!$B$17:$M$52,MATCH('SAIB Regional'!$B100,'Ofertas insignia'!$B$17:$B$52,0),MATCH('SAIB Regional'!$K$14,'Ofertas insignia'!$B$16:$M$16,0)),"")</f>
        <v/>
      </c>
    </row>
    <row r="101" spans="11:11" x14ac:dyDescent="0.35">
      <c r="K101" s="52" t="str">
        <f>+IFERROR(INDEX('Ofertas insignia'!$B$17:$M$52,MATCH('SAIB Regional'!$B101,'Ofertas insignia'!$B$17:$B$52,0),MATCH('SAIB Regional'!$K$14,'Ofertas insignia'!$B$16:$M$16,0)),"")</f>
        <v/>
      </c>
    </row>
    <row r="102" spans="11:11" x14ac:dyDescent="0.35">
      <c r="K102" s="52" t="str">
        <f>+IFERROR(INDEX('Ofertas insignia'!$B$17:$M$52,MATCH('SAIB Regional'!$B102,'Ofertas insignia'!$B$17:$B$52,0),MATCH('SAIB Regional'!$K$14,'Ofertas insignia'!$B$16:$M$16,0)),"")</f>
        <v/>
      </c>
    </row>
    <row r="103" spans="11:11" x14ac:dyDescent="0.35">
      <c r="K103" s="52" t="str">
        <f>+IFERROR(INDEX('Ofertas insignia'!$B$17:$M$52,MATCH('SAIB Regional'!$B103,'Ofertas insignia'!$B$17:$B$52,0),MATCH('SAIB Regional'!$K$14,'Ofertas insignia'!$B$16:$M$16,0)),"")</f>
        <v/>
      </c>
    </row>
    <row r="104" spans="11:11" x14ac:dyDescent="0.35">
      <c r="K104" s="52" t="str">
        <f>+IFERROR(INDEX('Ofertas insignia'!$B$17:$M$52,MATCH('SAIB Regional'!$B104,'Ofertas insignia'!$B$17:$B$52,0),MATCH('SAIB Regional'!$K$14,'Ofertas insignia'!$B$16:$M$16,0)),"")</f>
        <v/>
      </c>
    </row>
    <row r="105" spans="11:11" x14ac:dyDescent="0.35">
      <c r="K105" s="52" t="str">
        <f>+IFERROR(INDEX('Ofertas insignia'!$B$17:$M$52,MATCH('SAIB Regional'!$B105,'Ofertas insignia'!$B$17:$B$52,0),MATCH('SAIB Regional'!$K$14,'Ofertas insignia'!$B$16:$M$16,0)),"")</f>
        <v/>
      </c>
    </row>
    <row r="106" spans="11:11" x14ac:dyDescent="0.35">
      <c r="K106" s="52" t="str">
        <f>+IFERROR(INDEX('Ofertas insignia'!$B$17:$M$52,MATCH('SAIB Regional'!$B106,'Ofertas insignia'!$B$17:$B$52,0),MATCH('SAIB Regional'!$K$14,'Ofertas insignia'!$B$16:$M$16,0)),"")</f>
        <v/>
      </c>
    </row>
    <row r="107" spans="11:11" x14ac:dyDescent="0.35">
      <c r="K107" s="52" t="str">
        <f>+IFERROR(INDEX('Ofertas insignia'!$B$17:$M$52,MATCH('SAIB Regional'!$B107,'Ofertas insignia'!$B$17:$B$52,0),MATCH('SAIB Regional'!$K$14,'Ofertas insignia'!$B$16:$M$16,0)),"")</f>
        <v/>
      </c>
    </row>
    <row r="108" spans="11:11" x14ac:dyDescent="0.35">
      <c r="K108" s="52" t="str">
        <f>+IFERROR(INDEX('Ofertas insignia'!$B$17:$M$52,MATCH('SAIB Regional'!$B108,'Ofertas insignia'!$B$17:$B$52,0),MATCH('SAIB Regional'!$K$14,'Ofertas insignia'!$B$16:$M$16,0)),"")</f>
        <v/>
      </c>
    </row>
    <row r="109" spans="11:11" x14ac:dyDescent="0.35">
      <c r="K109" s="52" t="str">
        <f>+IFERROR(INDEX('Ofertas insignia'!$B$17:$M$52,MATCH('SAIB Regional'!$B109,'Ofertas insignia'!$B$17:$B$52,0),MATCH('SAIB Regional'!$K$14,'Ofertas insignia'!$B$16:$M$16,0)),"")</f>
        <v/>
      </c>
    </row>
    <row r="110" spans="11:11" x14ac:dyDescent="0.35">
      <c r="K110" s="52" t="str">
        <f>+IFERROR(INDEX('Ofertas insignia'!$B$17:$M$52,MATCH('SAIB Regional'!$B110,'Ofertas insignia'!$B$17:$B$52,0),MATCH('SAIB Regional'!$K$14,'Ofertas insignia'!$B$16:$M$16,0)),"")</f>
        <v/>
      </c>
    </row>
    <row r="111" spans="11:11" x14ac:dyDescent="0.35">
      <c r="K111" s="52" t="str">
        <f>+IFERROR(INDEX('Ofertas insignia'!$B$17:$M$52,MATCH('SAIB Regional'!$B111,'Ofertas insignia'!$B$17:$B$52,0),MATCH('SAIB Regional'!$K$14,'Ofertas insignia'!$B$16:$M$16,0)),"")</f>
        <v/>
      </c>
    </row>
    <row r="112" spans="11:11" x14ac:dyDescent="0.35">
      <c r="K112" s="52" t="str">
        <f>+IFERROR(INDEX('Ofertas insignia'!$B$17:$M$52,MATCH('SAIB Regional'!$B112,'Ofertas insignia'!$B$17:$B$52,0),MATCH('SAIB Regional'!$K$14,'Ofertas insignia'!$B$16:$M$16,0)),"")</f>
        <v/>
      </c>
    </row>
    <row r="113" spans="11:11" x14ac:dyDescent="0.35">
      <c r="K113" s="52" t="str">
        <f>+IFERROR(INDEX('Ofertas insignia'!$B$17:$M$52,MATCH('SAIB Regional'!$B113,'Ofertas insignia'!$B$17:$B$52,0),MATCH('SAIB Regional'!$K$14,'Ofertas insignia'!$B$16:$M$16,0)),"")</f>
        <v/>
      </c>
    </row>
    <row r="114" spans="11:11" x14ac:dyDescent="0.35">
      <c r="K114" s="52" t="str">
        <f>+IFERROR(INDEX('Ofertas insignia'!$B$17:$M$52,MATCH('SAIB Regional'!$B114,'Ofertas insignia'!$B$17:$B$52,0),MATCH('SAIB Regional'!$K$14,'Ofertas insignia'!$B$16:$M$16,0)),"")</f>
        <v/>
      </c>
    </row>
    <row r="115" spans="11:11" x14ac:dyDescent="0.35">
      <c r="K115" s="52" t="str">
        <f>+IFERROR(INDEX('Ofertas insignia'!$B$17:$M$52,MATCH('SAIB Regional'!$B115,'Ofertas insignia'!$B$17:$B$52,0),MATCH('SAIB Regional'!$K$14,'Ofertas insignia'!$B$16:$M$16,0)),"")</f>
        <v/>
      </c>
    </row>
    <row r="116" spans="11:11" x14ac:dyDescent="0.35">
      <c r="K116" s="52" t="str">
        <f>+IFERROR(INDEX('Ofertas insignia'!$B$17:$M$52,MATCH('SAIB Regional'!$B116,'Ofertas insignia'!$B$17:$B$52,0),MATCH('SAIB Regional'!$K$14,'Ofertas insignia'!$B$16:$M$16,0)),"")</f>
        <v/>
      </c>
    </row>
    <row r="117" spans="11:11" x14ac:dyDescent="0.35">
      <c r="K117" s="52" t="str">
        <f>+IFERROR(INDEX('Ofertas insignia'!$B$17:$M$52,MATCH('SAIB Regional'!$B117,'Ofertas insignia'!$B$17:$B$52,0),MATCH('SAIB Regional'!$K$14,'Ofertas insignia'!$B$16:$M$16,0)),"")</f>
        <v/>
      </c>
    </row>
    <row r="118" spans="11:11" x14ac:dyDescent="0.35">
      <c r="K118" s="52" t="str">
        <f>+IFERROR(INDEX('Ofertas insignia'!$B$17:$M$52,MATCH('SAIB Regional'!$B118,'Ofertas insignia'!$B$17:$B$52,0),MATCH('SAIB Regional'!$K$14,'Ofertas insignia'!$B$16:$M$16,0)),"")</f>
        <v/>
      </c>
    </row>
    <row r="119" spans="11:11" x14ac:dyDescent="0.35">
      <c r="K119" s="52" t="str">
        <f>+IFERROR(INDEX('Ofertas insignia'!$B$17:$M$52,MATCH('SAIB Regional'!$B119,'Ofertas insignia'!$B$17:$B$52,0),MATCH('SAIB Regional'!$K$14,'Ofertas insignia'!$B$16:$M$16,0)),"")</f>
        <v/>
      </c>
    </row>
    <row r="120" spans="11:11" x14ac:dyDescent="0.35">
      <c r="K120" s="52" t="str">
        <f>+IFERROR(INDEX('Ofertas insignia'!$B$17:$M$52,MATCH('SAIB Regional'!$B120,'Ofertas insignia'!$B$17:$B$52,0),MATCH('SAIB Regional'!$K$14,'Ofertas insignia'!$B$16:$M$16,0)),"")</f>
        <v/>
      </c>
    </row>
    <row r="121" spans="11:11" x14ac:dyDescent="0.35">
      <c r="K121" s="52" t="str">
        <f>+IFERROR(INDEX('Ofertas insignia'!$B$17:$M$52,MATCH('SAIB Regional'!$B121,'Ofertas insignia'!$B$17:$B$52,0),MATCH('SAIB Regional'!$K$14,'Ofertas insignia'!$B$16:$M$16,0)),"")</f>
        <v/>
      </c>
    </row>
    <row r="122" spans="11:11" x14ac:dyDescent="0.35">
      <c r="K122" s="52" t="str">
        <f>+IFERROR(INDEX('Ofertas insignia'!$B$17:$M$52,MATCH('SAIB Regional'!$B122,'Ofertas insignia'!$B$17:$B$52,0),MATCH('SAIB Regional'!$K$14,'Ofertas insignia'!$B$16:$M$16,0)),"")</f>
        <v/>
      </c>
    </row>
    <row r="123" spans="11:11" x14ac:dyDescent="0.35">
      <c r="K123" s="52" t="str">
        <f>+IFERROR(INDEX('Ofertas insignia'!$B$17:$M$52,MATCH('SAIB Regional'!$B123,'Ofertas insignia'!$B$17:$B$52,0),MATCH('SAIB Regional'!$K$14,'Ofertas insignia'!$B$16:$M$16,0)),"")</f>
        <v/>
      </c>
    </row>
    <row r="124" spans="11:11" x14ac:dyDescent="0.35">
      <c r="K124" s="52" t="str">
        <f>+IFERROR(INDEX('Ofertas insignia'!$B$17:$M$52,MATCH('SAIB Regional'!$B124,'Ofertas insignia'!$B$17:$B$52,0),MATCH('SAIB Regional'!$K$14,'Ofertas insignia'!$B$16:$M$16,0)),"")</f>
        <v/>
      </c>
    </row>
    <row r="125" spans="11:11" x14ac:dyDescent="0.35">
      <c r="K125" s="52" t="str">
        <f>+IFERROR(INDEX('Ofertas insignia'!$B$17:$M$52,MATCH('SAIB Regional'!$B125,'Ofertas insignia'!$B$17:$B$52,0),MATCH('SAIB Regional'!$K$14,'Ofertas insignia'!$B$16:$M$16,0)),"")</f>
        <v/>
      </c>
    </row>
    <row r="126" spans="11:11" x14ac:dyDescent="0.35">
      <c r="K126" s="52" t="str">
        <f>+IFERROR(INDEX('Ofertas insignia'!$B$17:$M$52,MATCH('SAIB Regional'!$B126,'Ofertas insignia'!$B$17:$B$52,0),MATCH('SAIB Regional'!$K$14,'Ofertas insignia'!$B$16:$M$16,0)),"")</f>
        <v/>
      </c>
    </row>
    <row r="127" spans="11:11" x14ac:dyDescent="0.35">
      <c r="K127" s="52" t="str">
        <f>+IFERROR(INDEX('Ofertas insignia'!$B$17:$M$52,MATCH('SAIB Regional'!$B127,'Ofertas insignia'!$B$17:$B$52,0),MATCH('SAIB Regional'!$K$14,'Ofertas insignia'!$B$16:$M$16,0)),"")</f>
        <v/>
      </c>
    </row>
    <row r="128" spans="11:11" x14ac:dyDescent="0.35">
      <c r="K128" s="52" t="str">
        <f>+IFERROR(INDEX('Ofertas insignia'!$B$17:$M$52,MATCH('SAIB Regional'!$B128,'Ofertas insignia'!$B$17:$B$52,0),MATCH('SAIB Regional'!$K$14,'Ofertas insignia'!$B$16:$M$16,0)),"")</f>
        <v/>
      </c>
    </row>
    <row r="129" spans="11:11" x14ac:dyDescent="0.35">
      <c r="K129" s="52" t="str">
        <f>+IFERROR(INDEX('Ofertas insignia'!$B$17:$M$52,MATCH('SAIB Regional'!$B129,'Ofertas insignia'!$B$17:$B$52,0),MATCH('SAIB Regional'!$K$14,'Ofertas insignia'!$B$16:$M$16,0)),"")</f>
        <v/>
      </c>
    </row>
    <row r="130" spans="11:11" x14ac:dyDescent="0.35">
      <c r="K130" s="52" t="str">
        <f>+IFERROR(INDEX('Ofertas insignia'!$B$17:$M$52,MATCH('SAIB Regional'!$B130,'Ofertas insignia'!$B$17:$B$52,0),MATCH('SAIB Regional'!$K$14,'Ofertas insignia'!$B$16:$M$16,0)),"")</f>
        <v/>
      </c>
    </row>
    <row r="131" spans="11:11" x14ac:dyDescent="0.35">
      <c r="K131" s="52" t="str">
        <f>+IFERROR(INDEX('Ofertas insignia'!$B$17:$M$52,MATCH('SAIB Regional'!$B131,'Ofertas insignia'!$B$17:$B$52,0),MATCH('SAIB Regional'!$K$14,'Ofertas insignia'!$B$16:$M$16,0)),"")</f>
        <v/>
      </c>
    </row>
    <row r="132" spans="11:11" x14ac:dyDescent="0.35">
      <c r="K132" s="52" t="str">
        <f>+IFERROR(INDEX('Ofertas insignia'!$B$17:$M$52,MATCH('SAIB Regional'!$B132,'Ofertas insignia'!$B$17:$B$52,0),MATCH('SAIB Regional'!$K$14,'Ofertas insignia'!$B$16:$M$16,0)),"")</f>
        <v/>
      </c>
    </row>
    <row r="133" spans="11:11" x14ac:dyDescent="0.35">
      <c r="K133" s="52" t="str">
        <f>+IFERROR(INDEX('Ofertas insignia'!$B$17:$M$52,MATCH('SAIB Regional'!$B133,'Ofertas insignia'!$B$17:$B$52,0),MATCH('SAIB Regional'!$K$14,'Ofertas insignia'!$B$16:$M$16,0)),"")</f>
        <v/>
      </c>
    </row>
    <row r="134" spans="11:11" x14ac:dyDescent="0.35">
      <c r="K134" s="52" t="str">
        <f>+IFERROR(INDEX('Ofertas insignia'!$B$17:$M$52,MATCH('SAIB Regional'!$B134,'Ofertas insignia'!$B$17:$B$52,0),MATCH('SAIB Regional'!$K$14,'Ofertas insignia'!$B$16:$M$16,0)),"")</f>
        <v/>
      </c>
    </row>
    <row r="135" spans="11:11" x14ac:dyDescent="0.35">
      <c r="K135" s="52" t="str">
        <f>+IFERROR(INDEX('Ofertas insignia'!$B$17:$M$52,MATCH('SAIB Regional'!$B135,'Ofertas insignia'!$B$17:$B$52,0),MATCH('SAIB Regional'!$K$14,'Ofertas insignia'!$B$16:$M$16,0)),"")</f>
        <v/>
      </c>
    </row>
    <row r="136" spans="11:11" x14ac:dyDescent="0.35">
      <c r="K136" s="52" t="str">
        <f>+IFERROR(INDEX('Ofertas insignia'!$B$17:$M$52,MATCH('SAIB Regional'!$B136,'Ofertas insignia'!$B$17:$B$52,0),MATCH('SAIB Regional'!$K$14,'Ofertas insignia'!$B$16:$M$16,0)),"")</f>
        <v/>
      </c>
    </row>
    <row r="137" spans="11:11" x14ac:dyDescent="0.35">
      <c r="K137" s="52" t="str">
        <f>+IFERROR(INDEX('Ofertas insignia'!$B$17:$M$52,MATCH('SAIB Regional'!$B137,'Ofertas insignia'!$B$17:$B$52,0),MATCH('SAIB Regional'!$K$14,'Ofertas insignia'!$B$16:$M$16,0)),"")</f>
        <v/>
      </c>
    </row>
    <row r="138" spans="11:11" x14ac:dyDescent="0.35">
      <c r="K138" s="52" t="str">
        <f>+IFERROR(INDEX('Ofertas insignia'!$B$17:$M$52,MATCH('SAIB Regional'!$B138,'Ofertas insignia'!$B$17:$B$52,0),MATCH('SAIB Regional'!$K$14,'Ofertas insignia'!$B$16:$M$16,0)),"")</f>
        <v/>
      </c>
    </row>
    <row r="139" spans="11:11" x14ac:dyDescent="0.35">
      <c r="K139" s="52" t="str">
        <f>+IFERROR(INDEX('Ofertas insignia'!$B$17:$M$52,MATCH('SAIB Regional'!$B139,'Ofertas insignia'!$B$17:$B$52,0),MATCH('SAIB Regional'!$K$14,'Ofertas insignia'!$B$16:$M$16,0)),"")</f>
        <v/>
      </c>
    </row>
    <row r="140" spans="11:11" x14ac:dyDescent="0.35">
      <c r="K140" s="52" t="str">
        <f>+IFERROR(INDEX('Ofertas insignia'!$B$17:$M$52,MATCH('SAIB Regional'!$B140,'Ofertas insignia'!$B$17:$B$52,0),MATCH('SAIB Regional'!$K$14,'Ofertas insignia'!$B$16:$M$16,0)),"")</f>
        <v/>
      </c>
    </row>
    <row r="141" spans="11:11" x14ac:dyDescent="0.35">
      <c r="K141" s="52" t="str">
        <f>+IFERROR(INDEX('Ofertas insignia'!$B$17:$M$52,MATCH('SAIB Regional'!$B141,'Ofertas insignia'!$B$17:$B$52,0),MATCH('SAIB Regional'!$K$14,'Ofertas insignia'!$B$16:$M$16,0)),"")</f>
        <v/>
      </c>
    </row>
    <row r="142" spans="11:11" x14ac:dyDescent="0.35">
      <c r="K142" s="52" t="str">
        <f>+IFERROR(INDEX('Ofertas insignia'!$B$17:$M$52,MATCH('SAIB Regional'!$B142,'Ofertas insignia'!$B$17:$B$52,0),MATCH('SAIB Regional'!$K$14,'Ofertas insignia'!$B$16:$M$16,0)),"")</f>
        <v/>
      </c>
    </row>
    <row r="143" spans="11:11" x14ac:dyDescent="0.35">
      <c r="K143" s="52" t="str">
        <f>+IFERROR(INDEX('Ofertas insignia'!$B$17:$M$52,MATCH('SAIB Regional'!$B143,'Ofertas insignia'!$B$17:$B$52,0),MATCH('SAIB Regional'!$K$14,'Ofertas insignia'!$B$16:$M$16,0)),"")</f>
        <v/>
      </c>
    </row>
    <row r="144" spans="11:11" x14ac:dyDescent="0.35">
      <c r="K144" s="52" t="str">
        <f>+IFERROR(INDEX('Ofertas insignia'!$B$17:$M$52,MATCH('SAIB Regional'!$B144,'Ofertas insignia'!$B$17:$B$52,0),MATCH('SAIB Regional'!$K$14,'Ofertas insignia'!$B$16:$M$16,0)),"")</f>
        <v/>
      </c>
    </row>
    <row r="145" spans="11:11" x14ac:dyDescent="0.35">
      <c r="K145" s="52" t="str">
        <f>+IFERROR(INDEX('Ofertas insignia'!$B$17:$M$52,MATCH('SAIB Regional'!$B145,'Ofertas insignia'!$B$17:$B$52,0),MATCH('SAIB Regional'!$K$14,'Ofertas insignia'!$B$16:$M$16,0)),"")</f>
        <v/>
      </c>
    </row>
    <row r="146" spans="11:11" x14ac:dyDescent="0.35">
      <c r="K146" s="52" t="str">
        <f>+IFERROR(INDEX('Ofertas insignia'!$B$17:$M$52,MATCH('SAIB Regional'!$B146,'Ofertas insignia'!$B$17:$B$52,0),MATCH('SAIB Regional'!$K$14,'Ofertas insignia'!$B$16:$M$16,0)),"")</f>
        <v/>
      </c>
    </row>
    <row r="147" spans="11:11" x14ac:dyDescent="0.35">
      <c r="K147" s="52" t="str">
        <f>+IFERROR(INDEX('Ofertas insignia'!$B$17:$M$52,MATCH('SAIB Regional'!$B147,'Ofertas insignia'!$B$17:$B$52,0),MATCH('SAIB Regional'!$K$14,'Ofertas insignia'!$B$16:$M$16,0)),"")</f>
        <v/>
      </c>
    </row>
    <row r="148" spans="11:11" x14ac:dyDescent="0.35">
      <c r="K148" s="52" t="str">
        <f>+IFERROR(INDEX('Ofertas insignia'!$B$17:$M$52,MATCH('SAIB Regional'!$B148,'Ofertas insignia'!$B$17:$B$52,0),MATCH('SAIB Regional'!$K$14,'Ofertas insignia'!$B$16:$M$16,0)),"")</f>
        <v/>
      </c>
    </row>
    <row r="149" spans="11:11" x14ac:dyDescent="0.35">
      <c r="K149" s="52" t="str">
        <f>+IFERROR(INDEX('Ofertas insignia'!$B$17:$M$52,MATCH('SAIB Regional'!$B149,'Ofertas insignia'!$B$17:$B$52,0),MATCH('SAIB Regional'!$K$14,'Ofertas insignia'!$B$16:$M$16,0)),"")</f>
        <v/>
      </c>
    </row>
    <row r="150" spans="11:11" x14ac:dyDescent="0.35">
      <c r="K150" s="52" t="str">
        <f>+IFERROR(INDEX('Ofertas insignia'!$B$17:$M$52,MATCH('SAIB Regional'!$B150,'Ofertas insignia'!$B$17:$B$52,0),MATCH('SAIB Regional'!$K$14,'Ofertas insignia'!$B$16:$M$16,0)),"")</f>
        <v/>
      </c>
    </row>
    <row r="151" spans="11:11" x14ac:dyDescent="0.35">
      <c r="K151" s="52" t="str">
        <f>+IFERROR(INDEX('Ofertas insignia'!$B$17:$M$52,MATCH('SAIB Regional'!$B151,'Ofertas insignia'!$B$17:$B$52,0),MATCH('SAIB Regional'!$K$14,'Ofertas insignia'!$B$16:$M$16,0)),"")</f>
        <v/>
      </c>
    </row>
    <row r="152" spans="11:11" x14ac:dyDescent="0.35">
      <c r="K152" s="52" t="str">
        <f>+IFERROR(INDEX('Ofertas insignia'!$B$17:$M$52,MATCH('SAIB Regional'!$B152,'Ofertas insignia'!$B$17:$B$52,0),MATCH('SAIB Regional'!$K$14,'Ofertas insignia'!$B$16:$M$16,0)),"")</f>
        <v/>
      </c>
    </row>
    <row r="153" spans="11:11" x14ac:dyDescent="0.35">
      <c r="K153" s="52" t="str">
        <f>+IFERROR(INDEX('Ofertas insignia'!$B$17:$M$52,MATCH('SAIB Regional'!$B153,'Ofertas insignia'!$B$17:$B$52,0),MATCH('SAIB Regional'!$K$14,'Ofertas insignia'!$B$16:$M$16,0)),"")</f>
        <v/>
      </c>
    </row>
    <row r="154" spans="11:11" x14ac:dyDescent="0.35">
      <c r="K154" s="52" t="str">
        <f>+IFERROR(INDEX('Ofertas insignia'!$B$17:$M$52,MATCH('SAIB Regional'!$B154,'Ofertas insignia'!$B$17:$B$52,0),MATCH('SAIB Regional'!$K$14,'Ofertas insignia'!$B$16:$M$16,0)),"")</f>
        <v/>
      </c>
    </row>
    <row r="155" spans="11:11" x14ac:dyDescent="0.35">
      <c r="K155" s="52" t="str">
        <f>+IFERROR(INDEX('Ofertas insignia'!$B$17:$M$52,MATCH('SAIB Regional'!$B155,'Ofertas insignia'!$B$17:$B$52,0),MATCH('SAIB Regional'!$K$14,'Ofertas insignia'!$B$16:$M$16,0)),"")</f>
        <v/>
      </c>
    </row>
    <row r="156" spans="11:11" x14ac:dyDescent="0.35">
      <c r="K156" s="52" t="str">
        <f>+IFERROR(INDEX('Ofertas insignia'!$B$17:$M$52,MATCH('SAIB Regional'!$B156,'Ofertas insignia'!$B$17:$B$52,0),MATCH('SAIB Regional'!$K$14,'Ofertas insignia'!$B$16:$M$16,0)),"")</f>
        <v/>
      </c>
    </row>
    <row r="157" spans="11:11" x14ac:dyDescent="0.35">
      <c r="K157" s="52" t="str">
        <f>+IFERROR(INDEX('Ofertas insignia'!$B$17:$M$52,MATCH('SAIB Regional'!$B157,'Ofertas insignia'!$B$17:$B$52,0),MATCH('SAIB Regional'!$K$14,'Ofertas insignia'!$B$16:$M$16,0)),"")</f>
        <v/>
      </c>
    </row>
    <row r="158" spans="11:11" x14ac:dyDescent="0.35">
      <c r="K158" s="52" t="str">
        <f>+IFERROR(INDEX('Ofertas insignia'!$B$17:$M$52,MATCH('SAIB Regional'!$B158,'Ofertas insignia'!$B$17:$B$52,0),MATCH('SAIB Regional'!$K$14,'Ofertas insignia'!$B$16:$M$16,0)),"")</f>
        <v/>
      </c>
    </row>
    <row r="159" spans="11:11" x14ac:dyDescent="0.35">
      <c r="K159" s="52" t="str">
        <f>+IFERROR(INDEX('Ofertas insignia'!$B$17:$M$52,MATCH('SAIB Regional'!$B159,'Ofertas insignia'!$B$17:$B$52,0),MATCH('SAIB Regional'!$K$14,'Ofertas insignia'!$B$16:$M$16,0)),"")</f>
        <v/>
      </c>
    </row>
    <row r="160" spans="11:11" x14ac:dyDescent="0.35">
      <c r="K160" s="52" t="str">
        <f>+IFERROR(INDEX('Ofertas insignia'!$B$17:$M$52,MATCH('SAIB Regional'!$B160,'Ofertas insignia'!$B$17:$B$52,0),MATCH('SAIB Regional'!$K$14,'Ofertas insignia'!$B$16:$M$16,0)),"")</f>
        <v/>
      </c>
    </row>
    <row r="161" spans="11:11" x14ac:dyDescent="0.35">
      <c r="K161" s="52" t="str">
        <f>+IFERROR(INDEX('Ofertas insignia'!$B$17:$M$52,MATCH('SAIB Regional'!$B161,'Ofertas insignia'!$B$17:$B$52,0),MATCH('SAIB Regional'!$K$14,'Ofertas insignia'!$B$16:$M$16,0)),"")</f>
        <v/>
      </c>
    </row>
    <row r="162" spans="11:11" x14ac:dyDescent="0.35">
      <c r="K162" s="52" t="str">
        <f>+IFERROR(INDEX('Ofertas insignia'!$B$17:$M$52,MATCH('SAIB Regional'!$B162,'Ofertas insignia'!$B$17:$B$52,0),MATCH('SAIB Regional'!$K$14,'Ofertas insignia'!$B$16:$M$16,0)),"")</f>
        <v/>
      </c>
    </row>
    <row r="163" spans="11:11" x14ac:dyDescent="0.35">
      <c r="K163" s="52" t="str">
        <f>+IFERROR(INDEX('Ofertas insignia'!$B$17:$M$52,MATCH('SAIB Regional'!$B163,'Ofertas insignia'!$B$17:$B$52,0),MATCH('SAIB Regional'!$K$14,'Ofertas insignia'!$B$16:$M$16,0)),"")</f>
        <v/>
      </c>
    </row>
    <row r="164" spans="11:11" x14ac:dyDescent="0.35">
      <c r="K164" s="52" t="str">
        <f>+IFERROR(INDEX('Ofertas insignia'!$B$17:$M$52,MATCH('SAIB Regional'!$B164,'Ofertas insignia'!$B$17:$B$52,0),MATCH('SAIB Regional'!$K$14,'Ofertas insignia'!$B$16:$M$16,0)),"")</f>
        <v/>
      </c>
    </row>
    <row r="165" spans="11:11" x14ac:dyDescent="0.35">
      <c r="K165" s="52" t="str">
        <f>+IFERROR(INDEX('Ofertas insignia'!$B$17:$M$52,MATCH('SAIB Regional'!$B165,'Ofertas insignia'!$B$17:$B$52,0),MATCH('SAIB Regional'!$K$14,'Ofertas insignia'!$B$16:$M$16,0)),"")</f>
        <v/>
      </c>
    </row>
    <row r="166" spans="11:11" x14ac:dyDescent="0.35">
      <c r="K166" s="52" t="str">
        <f>+IFERROR(INDEX('Ofertas insignia'!$B$17:$M$52,MATCH('SAIB Regional'!$B166,'Ofertas insignia'!$B$17:$B$52,0),MATCH('SAIB Regional'!$K$14,'Ofertas insignia'!$B$16:$M$16,0)),"")</f>
        <v/>
      </c>
    </row>
    <row r="167" spans="11:11" x14ac:dyDescent="0.35">
      <c r="K167" s="52" t="str">
        <f>+IFERROR(INDEX('Ofertas insignia'!$B$17:$M$52,MATCH('SAIB Regional'!$B167,'Ofertas insignia'!$B$17:$B$52,0),MATCH('SAIB Regional'!$K$14,'Ofertas insignia'!$B$16:$M$16,0)),"")</f>
        <v/>
      </c>
    </row>
    <row r="168" spans="11:11" x14ac:dyDescent="0.35">
      <c r="K168" s="52" t="str">
        <f>+IFERROR(INDEX('Ofertas insignia'!$B$17:$M$52,MATCH('SAIB Regional'!$B168,'Ofertas insignia'!$B$17:$B$52,0),MATCH('SAIB Regional'!$K$14,'Ofertas insignia'!$B$16:$M$16,0)),"")</f>
        <v/>
      </c>
    </row>
    <row r="169" spans="11:11" x14ac:dyDescent="0.35">
      <c r="K169" s="52" t="str">
        <f>+IFERROR(INDEX('Ofertas insignia'!$B$17:$M$52,MATCH('SAIB Regional'!$B169,'Ofertas insignia'!$B$17:$B$52,0),MATCH('SAIB Regional'!$K$14,'Ofertas insignia'!$B$16:$M$16,0)),"")</f>
        <v/>
      </c>
    </row>
    <row r="170" spans="11:11" x14ac:dyDescent="0.35">
      <c r="K170" s="52" t="str">
        <f>+IFERROR(INDEX('Ofertas insignia'!$B$17:$M$52,MATCH('SAIB Regional'!$B170,'Ofertas insignia'!$B$17:$B$52,0),MATCH('SAIB Regional'!$K$14,'Ofertas insignia'!$B$16:$M$16,0)),"")</f>
        <v/>
      </c>
    </row>
    <row r="171" spans="11:11" x14ac:dyDescent="0.35">
      <c r="K171" s="52" t="str">
        <f>+IFERROR(INDEX('Ofertas insignia'!$B$17:$M$52,MATCH('SAIB Regional'!$B171,'Ofertas insignia'!$B$17:$B$52,0),MATCH('SAIB Regional'!$K$14,'Ofertas insignia'!$B$16:$M$16,0)),"")</f>
        <v/>
      </c>
    </row>
    <row r="172" spans="11:11" x14ac:dyDescent="0.35">
      <c r="K172" s="52" t="str">
        <f>+IFERROR(INDEX('Ofertas insignia'!$B$17:$M$52,MATCH('SAIB Regional'!$B172,'Ofertas insignia'!$B$17:$B$52,0),MATCH('SAIB Regional'!$K$14,'Ofertas insignia'!$B$16:$M$16,0)),"")</f>
        <v/>
      </c>
    </row>
    <row r="173" spans="11:11" x14ac:dyDescent="0.35">
      <c r="K173" s="52" t="str">
        <f>+IFERROR(INDEX('Ofertas insignia'!$B$17:$M$52,MATCH('SAIB Regional'!$B173,'Ofertas insignia'!$B$17:$B$52,0),MATCH('SAIB Regional'!$K$14,'Ofertas insignia'!$B$16:$M$16,0)),"")</f>
        <v/>
      </c>
    </row>
    <row r="174" spans="11:11" x14ac:dyDescent="0.35">
      <c r="K174" s="52" t="str">
        <f>+IFERROR(INDEX('Ofertas insignia'!$B$17:$M$52,MATCH('SAIB Regional'!$B174,'Ofertas insignia'!$B$17:$B$52,0),MATCH('SAIB Regional'!$K$14,'Ofertas insignia'!$B$16:$M$16,0)),"")</f>
        <v/>
      </c>
    </row>
    <row r="175" spans="11:11" x14ac:dyDescent="0.35">
      <c r="K175" s="52" t="str">
        <f>+IFERROR(INDEX('Ofertas insignia'!$B$17:$M$52,MATCH('SAIB Regional'!$B175,'Ofertas insignia'!$B$17:$B$52,0),MATCH('SAIB Regional'!$K$14,'Ofertas insignia'!$B$16:$M$16,0)),"")</f>
        <v/>
      </c>
    </row>
    <row r="176" spans="11:11" x14ac:dyDescent="0.35">
      <c r="K176" s="52" t="str">
        <f>+IFERROR(INDEX('Ofertas insignia'!$B$17:$M$52,MATCH('SAIB Regional'!$B176,'Ofertas insignia'!$B$17:$B$52,0),MATCH('SAIB Regional'!$K$14,'Ofertas insignia'!$B$16:$M$16,0)),"")</f>
        <v/>
      </c>
    </row>
    <row r="177" spans="11:11" x14ac:dyDescent="0.35">
      <c r="K177" s="52" t="str">
        <f>+IFERROR(INDEX('Ofertas insignia'!$B$17:$M$52,MATCH('SAIB Regional'!$B177,'Ofertas insignia'!$B$17:$B$52,0),MATCH('SAIB Regional'!$K$14,'Ofertas insignia'!$B$16:$M$16,0)),"")</f>
        <v/>
      </c>
    </row>
    <row r="178" spans="11:11" x14ac:dyDescent="0.35">
      <c r="K178" s="52" t="str">
        <f>+IFERROR(INDEX('Ofertas insignia'!$B$17:$M$52,MATCH('SAIB Regional'!$B178,'Ofertas insignia'!$B$17:$B$52,0),MATCH('SAIB Regional'!$K$14,'Ofertas insignia'!$B$16:$M$16,0)),"")</f>
        <v/>
      </c>
    </row>
    <row r="179" spans="11:11" x14ac:dyDescent="0.35">
      <c r="K179" s="52" t="str">
        <f>+IFERROR(INDEX('Ofertas insignia'!$B$17:$M$52,MATCH('SAIB Regional'!$B179,'Ofertas insignia'!$B$17:$B$52,0),MATCH('SAIB Regional'!$K$14,'Ofertas insignia'!$B$16:$M$16,0)),"")</f>
        <v/>
      </c>
    </row>
    <row r="180" spans="11:11" x14ac:dyDescent="0.35">
      <c r="K180" s="52" t="str">
        <f>+IFERROR(INDEX('Ofertas insignia'!$B$17:$M$52,MATCH('SAIB Regional'!$B180,'Ofertas insignia'!$B$17:$B$52,0),MATCH('SAIB Regional'!$K$14,'Ofertas insignia'!$B$16:$M$16,0)),"")</f>
        <v/>
      </c>
    </row>
    <row r="181" spans="11:11" x14ac:dyDescent="0.35">
      <c r="K181" s="52" t="str">
        <f>+IFERROR(INDEX('Ofertas insignia'!$B$17:$M$52,MATCH('SAIB Regional'!$B181,'Ofertas insignia'!$B$17:$B$52,0),MATCH('SAIB Regional'!$K$14,'Ofertas insignia'!$B$16:$M$16,0)),"")</f>
        <v/>
      </c>
    </row>
    <row r="182" spans="11:11" x14ac:dyDescent="0.35">
      <c r="K182" s="52" t="str">
        <f>+IFERROR(INDEX('Ofertas insignia'!$B$17:$M$52,MATCH('SAIB Regional'!$B182,'Ofertas insignia'!$B$17:$B$52,0),MATCH('SAIB Regional'!$K$14,'Ofertas insignia'!$B$16:$M$16,0)),"")</f>
        <v/>
      </c>
    </row>
    <row r="183" spans="11:11" x14ac:dyDescent="0.35">
      <c r="K183" s="52" t="str">
        <f>+IFERROR(INDEX('Ofertas insignia'!$B$17:$M$52,MATCH('SAIB Regional'!$B183,'Ofertas insignia'!$B$17:$B$52,0),MATCH('SAIB Regional'!$K$14,'Ofertas insignia'!$B$16:$M$16,0)),"")</f>
        <v/>
      </c>
    </row>
    <row r="184" spans="11:11" x14ac:dyDescent="0.35">
      <c r="K184" s="52" t="str">
        <f>+IFERROR(INDEX('Ofertas insignia'!$B$17:$M$52,MATCH('SAIB Regional'!$B184,'Ofertas insignia'!$B$17:$B$52,0),MATCH('SAIB Regional'!$K$14,'Ofertas insignia'!$B$16:$M$16,0)),"")</f>
        <v/>
      </c>
    </row>
    <row r="185" spans="11:11" x14ac:dyDescent="0.35">
      <c r="K185" s="52" t="str">
        <f>+IFERROR(INDEX('Ofertas insignia'!$B$17:$M$52,MATCH('SAIB Regional'!$B185,'Ofertas insignia'!$B$17:$B$52,0),MATCH('SAIB Regional'!$K$14,'Ofertas insignia'!$B$16:$M$16,0)),"")</f>
        <v/>
      </c>
    </row>
    <row r="186" spans="11:11" x14ac:dyDescent="0.35">
      <c r="K186" s="52" t="str">
        <f>+IFERROR(INDEX('Ofertas insignia'!$B$17:$M$52,MATCH('SAIB Regional'!$B186,'Ofertas insignia'!$B$17:$B$52,0),MATCH('SAIB Regional'!$K$14,'Ofertas insignia'!$B$16:$M$16,0)),"")</f>
        <v/>
      </c>
    </row>
    <row r="187" spans="11:11" x14ac:dyDescent="0.35">
      <c r="K187" s="52" t="str">
        <f>+IFERROR(INDEX('Ofertas insignia'!$B$17:$M$52,MATCH('SAIB Regional'!$B187,'Ofertas insignia'!$B$17:$B$52,0),MATCH('SAIB Regional'!$K$14,'Ofertas insignia'!$B$16:$M$16,0)),"")</f>
        <v/>
      </c>
    </row>
    <row r="188" spans="11:11" x14ac:dyDescent="0.35">
      <c r="K188" s="52" t="str">
        <f>+IFERROR(INDEX('Ofertas insignia'!$B$17:$M$52,MATCH('SAIB Regional'!$B188,'Ofertas insignia'!$B$17:$B$52,0),MATCH('SAIB Regional'!$K$14,'Ofertas insignia'!$B$16:$M$16,0)),"")</f>
        <v/>
      </c>
    </row>
    <row r="189" spans="11:11" x14ac:dyDescent="0.35">
      <c r="K189" s="52" t="str">
        <f>+IFERROR(INDEX('Ofertas insignia'!$B$17:$M$52,MATCH('SAIB Regional'!$B189,'Ofertas insignia'!$B$17:$B$52,0),MATCH('SAIB Regional'!$K$14,'Ofertas insignia'!$B$16:$M$16,0)),"")</f>
        <v/>
      </c>
    </row>
    <row r="190" spans="11:11" x14ac:dyDescent="0.35">
      <c r="K190" s="52" t="str">
        <f>+IFERROR(INDEX('Ofertas insignia'!$B$17:$M$52,MATCH('SAIB Regional'!$B190,'Ofertas insignia'!$B$17:$B$52,0),MATCH('SAIB Regional'!$K$14,'Ofertas insignia'!$B$16:$M$16,0)),"")</f>
        <v/>
      </c>
    </row>
    <row r="191" spans="11:11" x14ac:dyDescent="0.35">
      <c r="K191" s="52" t="str">
        <f>+IFERROR(INDEX('Ofertas insignia'!$B$17:$M$52,MATCH('SAIB Regional'!$B191,'Ofertas insignia'!$B$17:$B$52,0),MATCH('SAIB Regional'!$K$14,'Ofertas insignia'!$B$16:$M$16,0)),"")</f>
        <v/>
      </c>
    </row>
    <row r="192" spans="11:11" x14ac:dyDescent="0.35">
      <c r="K192" s="52" t="str">
        <f>+IFERROR(INDEX('Ofertas insignia'!$B$17:$M$52,MATCH('SAIB Regional'!$B192,'Ofertas insignia'!$B$17:$B$52,0),MATCH('SAIB Regional'!$K$14,'Ofertas insignia'!$B$16:$M$16,0)),"")</f>
        <v/>
      </c>
    </row>
    <row r="193" spans="11:11" x14ac:dyDescent="0.35">
      <c r="K193" s="52" t="str">
        <f>+IFERROR(INDEX('Ofertas insignia'!$B$17:$M$52,MATCH('SAIB Regional'!$B193,'Ofertas insignia'!$B$17:$B$52,0),MATCH('SAIB Regional'!$K$14,'Ofertas insignia'!$B$16:$M$16,0)),"")</f>
        <v/>
      </c>
    </row>
    <row r="194" spans="11:11" x14ac:dyDescent="0.35">
      <c r="K194" s="52" t="str">
        <f>+IFERROR(INDEX('Ofertas insignia'!$B$17:$M$52,MATCH('SAIB Regional'!$B194,'Ofertas insignia'!$B$17:$B$52,0),MATCH('SAIB Regional'!$K$14,'Ofertas insignia'!$B$16:$M$16,0)),"")</f>
        <v/>
      </c>
    </row>
    <row r="195" spans="11:11" x14ac:dyDescent="0.35">
      <c r="K195" s="52" t="str">
        <f>+IFERROR(INDEX('Ofertas insignia'!$B$17:$M$52,MATCH('SAIB Regional'!$B195,'Ofertas insignia'!$B$17:$B$52,0),MATCH('SAIB Regional'!$K$14,'Ofertas insignia'!$B$16:$M$16,0)),"")</f>
        <v/>
      </c>
    </row>
    <row r="196" spans="11:11" x14ac:dyDescent="0.35">
      <c r="K196" s="52" t="str">
        <f>+IFERROR(INDEX('Ofertas insignia'!$B$17:$M$52,MATCH('SAIB Regional'!$B196,'Ofertas insignia'!$B$17:$B$52,0),MATCH('SAIB Regional'!$K$14,'Ofertas insignia'!$B$16:$M$16,0)),"")</f>
        <v/>
      </c>
    </row>
    <row r="197" spans="11:11" x14ac:dyDescent="0.35">
      <c r="K197" s="52" t="str">
        <f>+IFERROR(INDEX('Ofertas insignia'!$B$17:$M$52,MATCH('SAIB Regional'!$B197,'Ofertas insignia'!$B$17:$B$52,0),MATCH('SAIB Regional'!$K$14,'Ofertas insignia'!$B$16:$M$16,0)),"")</f>
        <v/>
      </c>
    </row>
    <row r="198" spans="11:11" x14ac:dyDescent="0.35">
      <c r="K198" s="52" t="str">
        <f>+IFERROR(INDEX('Ofertas insignia'!$B$17:$M$52,MATCH('SAIB Regional'!$B198,'Ofertas insignia'!$B$17:$B$52,0),MATCH('SAIB Regional'!$K$14,'Ofertas insignia'!$B$16:$M$16,0)),"")</f>
        <v/>
      </c>
    </row>
    <row r="199" spans="11:11" x14ac:dyDescent="0.35">
      <c r="K199" s="52" t="str">
        <f>+IFERROR(INDEX('Ofertas insignia'!$B$17:$M$52,MATCH('SAIB Regional'!$B199,'Ofertas insignia'!$B$17:$B$52,0),MATCH('SAIB Regional'!$K$14,'Ofertas insignia'!$B$16:$M$16,0)),"")</f>
        <v/>
      </c>
    </row>
    <row r="200" spans="11:11" x14ac:dyDescent="0.35">
      <c r="K200" s="52" t="str">
        <f>+IFERROR(INDEX('Ofertas insignia'!$B$17:$M$52,MATCH('SAIB Regional'!$B200,'Ofertas insignia'!$B$17:$B$52,0),MATCH('SAIB Regional'!$K$14,'Ofertas insignia'!$B$16:$M$16,0)),"")</f>
        <v/>
      </c>
    </row>
    <row r="201" spans="11:11" x14ac:dyDescent="0.35">
      <c r="K201" s="52" t="str">
        <f>+IFERROR(INDEX('Ofertas insignia'!$B$17:$M$52,MATCH('SAIB Regional'!$B201,'Ofertas insignia'!$B$17:$B$52,0),MATCH('SAIB Regional'!$K$14,'Ofertas insignia'!$B$16:$M$16,0)),"")</f>
        <v/>
      </c>
    </row>
    <row r="202" spans="11:11" x14ac:dyDescent="0.35">
      <c r="K202" s="52" t="str">
        <f>+IFERROR(INDEX('Ofertas insignia'!$B$17:$M$52,MATCH('SAIB Regional'!$B202,'Ofertas insignia'!$B$17:$B$52,0),MATCH('SAIB Regional'!$K$14,'Ofertas insignia'!$B$16:$M$16,0)),"")</f>
        <v/>
      </c>
    </row>
    <row r="203" spans="11:11" x14ac:dyDescent="0.35">
      <c r="K203" s="52" t="str">
        <f>+IFERROR(INDEX('Ofertas insignia'!$B$17:$M$52,MATCH('SAIB Regional'!$B203,'Ofertas insignia'!$B$17:$B$52,0),MATCH('SAIB Regional'!$K$14,'Ofertas insignia'!$B$16:$M$16,0)),"")</f>
        <v/>
      </c>
    </row>
    <row r="204" spans="11:11" x14ac:dyDescent="0.35">
      <c r="K204" s="52" t="str">
        <f>+IFERROR(INDEX('Ofertas insignia'!$B$17:$M$52,MATCH('SAIB Regional'!$B204,'Ofertas insignia'!$B$17:$B$52,0),MATCH('SAIB Regional'!$K$14,'Ofertas insignia'!$B$16:$M$16,0)),"")</f>
        <v/>
      </c>
    </row>
    <row r="205" spans="11:11" x14ac:dyDescent="0.35">
      <c r="K205" s="52" t="str">
        <f>+IFERROR(INDEX('Ofertas insignia'!$B$17:$M$52,MATCH('SAIB Regional'!$B205,'Ofertas insignia'!$B$17:$B$52,0),MATCH('SAIB Regional'!$K$14,'Ofertas insignia'!$B$16:$M$16,0)),"")</f>
        <v/>
      </c>
    </row>
    <row r="206" spans="11:11" x14ac:dyDescent="0.35">
      <c r="K206" s="52" t="str">
        <f>+IFERROR(INDEX('Ofertas insignia'!$B$17:$M$52,MATCH('SAIB Regional'!$B206,'Ofertas insignia'!$B$17:$B$52,0),MATCH('SAIB Regional'!$K$14,'Ofertas insignia'!$B$16:$M$16,0)),"")</f>
        <v/>
      </c>
    </row>
    <row r="207" spans="11:11" x14ac:dyDescent="0.35">
      <c r="K207" s="52" t="str">
        <f>+IFERROR(INDEX('Ofertas insignia'!$B$17:$M$52,MATCH('SAIB Regional'!$B207,'Ofertas insignia'!$B$17:$B$52,0),MATCH('SAIB Regional'!$K$14,'Ofertas insignia'!$B$16:$M$16,0)),"")</f>
        <v/>
      </c>
    </row>
    <row r="208" spans="11:11" x14ac:dyDescent="0.35">
      <c r="K208" s="52" t="str">
        <f>+IFERROR(INDEX('Ofertas insignia'!$B$17:$M$52,MATCH('SAIB Regional'!$B208,'Ofertas insignia'!$B$17:$B$52,0),MATCH('SAIB Regional'!$K$14,'Ofertas insignia'!$B$16:$M$16,0)),"")</f>
        <v/>
      </c>
    </row>
    <row r="209" spans="11:11" x14ac:dyDescent="0.35">
      <c r="K209" s="52" t="str">
        <f>+IFERROR(INDEX('Ofertas insignia'!$B$17:$M$52,MATCH('SAIB Regional'!$B209,'Ofertas insignia'!$B$17:$B$52,0),MATCH('SAIB Regional'!$K$14,'Ofertas insignia'!$B$16:$M$16,0)),"")</f>
        <v/>
      </c>
    </row>
  </sheetData>
  <conditionalFormatting sqref="C10">
    <cfRule type="containsText" dxfId="66"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3C57CB4-FE01-408F-944E-11C5D10B5B93}">
          <x14:formula1>
            <xm:f>'Consolidado Resultados'!$B$14:$B$19</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4B41-B326-4B57-96A9-47F09D87C87E}">
  <sheetPr>
    <tabColor theme="3" tint="0.79998168889431442"/>
  </sheetPr>
  <dimension ref="A1:N209"/>
  <sheetViews>
    <sheetView showGridLines="0" topLeftCell="A5" zoomScale="80" zoomScaleNormal="80" workbookViewId="0">
      <selection activeCell="E5" sqref="E5"/>
    </sheetView>
  </sheetViews>
  <sheetFormatPr baseColWidth="10" defaultColWidth="8.81640625" defaultRowHeight="14.5" x14ac:dyDescent="0.35"/>
  <cols>
    <col min="1" max="1" width="4.81640625" customWidth="1"/>
    <col min="2" max="2" width="23.1796875" customWidth="1"/>
    <col min="3" max="4" width="16.81640625" customWidth="1"/>
    <col min="5" max="6" width="20.1796875" customWidth="1"/>
    <col min="7" max="8" width="16.81640625" customWidth="1"/>
    <col min="9" max="9" width="18.81640625" customWidth="1"/>
    <col min="10" max="10" width="21.54296875" customWidth="1"/>
    <col min="11" max="11" width="20.1796875" customWidth="1"/>
    <col min="12" max="12" width="1.1796875" hidden="1" customWidth="1"/>
  </cols>
  <sheetData>
    <row r="1" spans="1:12" s="11" customFormat="1" ht="20" x14ac:dyDescent="0.4">
      <c r="B1" s="11" t="s">
        <v>39</v>
      </c>
    </row>
    <row r="3" spans="1:12" x14ac:dyDescent="0.35">
      <c r="B3" s="13" t="s">
        <v>18</v>
      </c>
      <c r="C3" s="49" t="s">
        <v>23</v>
      </c>
    </row>
    <row r="5" spans="1:12" x14ac:dyDescent="0.35">
      <c r="B5" s="21" t="s">
        <v>13</v>
      </c>
      <c r="C5" s="39"/>
      <c r="D5" s="22" t="s">
        <v>14</v>
      </c>
      <c r="E5" s="39"/>
      <c r="F5" s="22" t="s">
        <v>15</v>
      </c>
    </row>
    <row r="6" spans="1:12" x14ac:dyDescent="0.35">
      <c r="C6" s="39"/>
      <c r="D6" s="23">
        <f>'Ofertas insignia'!$C$7</f>
        <v>45839</v>
      </c>
      <c r="E6" s="39"/>
      <c r="F6" s="23">
        <f>'Ofertas insignia'!$E$7</f>
        <v>46022</v>
      </c>
    </row>
    <row r="8" spans="1:12" x14ac:dyDescent="0.35">
      <c r="B8" s="53"/>
      <c r="C8" s="53"/>
      <c r="E8" s="53"/>
      <c r="F8" s="53"/>
    </row>
    <row r="9" spans="1:12" ht="39.5" customHeight="1" x14ac:dyDescent="0.35">
      <c r="B9" s="1" t="s">
        <v>3</v>
      </c>
      <c r="C9" s="51" t="s">
        <v>10</v>
      </c>
      <c r="E9" s="59" t="s">
        <v>46</v>
      </c>
      <c r="F9" s="59" t="s">
        <v>4</v>
      </c>
      <c r="G9" s="59" t="s">
        <v>8</v>
      </c>
      <c r="H9" s="59" t="s">
        <v>5</v>
      </c>
      <c r="I9" s="59" t="s">
        <v>6</v>
      </c>
      <c r="J9" s="59" t="s">
        <v>7</v>
      </c>
    </row>
    <row r="10" spans="1:12" x14ac:dyDescent="0.35">
      <c r="B10" s="18">
        <f>+SUMPRODUCT(J15:J64,C15:C64)/SUM(C15:C64)</f>
        <v>0.1</v>
      </c>
      <c r="C10" s="8" t="str">
        <f>+IF(B10&lt;0,"No","Sí")</f>
        <v>Sí</v>
      </c>
      <c r="E10" s="60">
        <f>+B10</f>
        <v>0.1</v>
      </c>
      <c r="F10" s="18">
        <f>+(SUMPRODUCT(D15:D64,$C$15:$C$64)/SUM($C$15:$C$64))/(SUMPRODUCT($D$15:$D$64,$C$15:$C$64)/SUM($C$15:$C$64))</f>
        <v>1</v>
      </c>
      <c r="G10" s="18">
        <f>+(SUMPRODUCT(H15:H64,$C$15:$C$64)/SUM($C$15:$C$64))/(SUMPRODUCT($D$15:$D$64,$C$15:$C$64)/SUM($C$15:$C$64))</f>
        <v>0.61015391326021939</v>
      </c>
      <c r="H10" s="18">
        <f>+(SUMPRODUCT(E15:E64,$C$15:$C$64)/SUM($C$15:$C$64))/(SUMPRODUCT($D$15:$D$64,$C$15:$C$64)/SUM($C$15:$C$64))</f>
        <v>0.50019732469258893</v>
      </c>
      <c r="I10" s="18">
        <f>+(SUMPRODUCT(F15:F64,$C$15:$C$64)/SUM($C$15:$C$64))/(SUMPRODUCT($D$15:$D$64,$C$15:$C$64)/SUM($C$15:$C$64))</f>
        <v>9.9960535061482236E-3</v>
      </c>
      <c r="J10" s="18">
        <f>+(SUMPRODUCT(G15:G64,$C$15:$C$64)/SUM($C$15:$C$64))/(SUMPRODUCT($D$15:$D$64,$C$15:$C$64)/SUM($C$15:$C$64))</f>
        <v>9.9960535061482225E-2</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f>IF(INDEX('Consolidado Resultados'!$A$8:$L$705,MATCH('SAIB Local'!$L15,'Consolidado Resultados'!$L$8:$L$705,0),3)=0,"",INDEX('Consolidado Resultados'!$A$8:$L$705,MATCH('SAIB Local'!$L15,'Consolidado Resultados'!$L$8:$L$705,0),3))</f>
        <v>4000000</v>
      </c>
      <c r="D15" s="4">
        <f>IF(INDEX('Consolidado Resultados'!$A$8:$L$705,MATCH('SAIB Local'!$L15,'Consolidado Resultados'!$L$8:$L$705,0),3)=0,"",INDEX('Consolidado Resultados'!$A$8:$L$705,MATCH('SAIB Local'!$L15,'Consolidado Resultados'!$L$8:$L$705,0),4))</f>
        <v>10001</v>
      </c>
      <c r="E15" s="4">
        <f>IF(INDEX('Consolidado Resultados'!$A$8:$L$705,MATCH('SAIB Local'!$L15,'Consolidado Resultados'!$L$8:$L$705,0),3)=0,"",INDEX('Consolidado Resultados'!$A$8:$L$705,MATCH('SAIB Local'!$L15,'Consolidado Resultados'!$L$8:$L$705,0),5))</f>
        <v>5001</v>
      </c>
      <c r="F15" s="4">
        <f>IF(INDEX('Consolidado Resultados'!$A$8:$L$705,MATCH('SAIB Local'!$L15,'Consolidado Resultados'!$L$8:$L$705,0),3)=0,"",INDEX('Consolidado Resultados'!$A$8:$L$705,MATCH('SAIB Local'!$L15,'Consolidado Resultados'!$L$8:$L$705,0),6))</f>
        <v>100</v>
      </c>
      <c r="G15" s="4">
        <f>IF(INDEX('Consolidado Resultados'!$A$8:$L$705,MATCH('SAIB Local'!$L15,'Consolidado Resultados'!$L$8:$L$705,0),3)=0,"",INDEX('Consolidado Resultados'!$A$8:$L$705,MATCH('SAIB Local'!$L15,'Consolidado Resultados'!$L$8:$L$705,0),7))</f>
        <v>1000</v>
      </c>
      <c r="H15" s="4">
        <f>IF(INDEX('Consolidado Resultados'!$A$8:$L$705,MATCH('SAIB Local'!$L15,'Consolidado Resultados'!$L$8:$L$705,0),3)=0,"",INDEX('Consolidado Resultados'!$A$8:$L$705,MATCH('SAIB Local'!$L15,'Consolidado Resultados'!$L$8:$L$705,0),8))</f>
        <v>6101</v>
      </c>
      <c r="I15" s="56">
        <f>IF(INDEX('Consolidado Resultados'!$A$8:$L$705,MATCH('SAIB Local'!$L15,'Consolidado Resultados'!$L$8:$L$705,0),3)=0,"",INDEX('Consolidado Resultados'!$A$8:$L$705,MATCH('SAIB Local'!$L15,'Consolidado Resultados'!$L$8:$L$705,0),9))</f>
        <v>0.2</v>
      </c>
      <c r="J15" s="56">
        <f>IF(INDEX('Consolidado Resultados'!$A$8:$L$705,MATCH('SAIB Local'!$L15,'Consolidado Resultados'!$L$8:$L$705,0),3)=0,"",INDEX('Consolidado Resultados'!$A$8:$L$705,MATCH('SAIB Local'!$L15,'Consolidado Resultados'!$L$8:$L$705,0),10))</f>
        <v>0.1</v>
      </c>
      <c r="K15" s="3">
        <f>+IFERROR(INDEX('Ofertas insignia'!$B$17:$M$52,MATCH('SAIB Local'!$B15,'Ofertas insignia'!$B$17:$B$52,0),MATCH('SAIB Local'!$K$14,'Ofertas insignia'!$B$16:$M$16,0)),"")</f>
        <v>1</v>
      </c>
      <c r="L15" s="38" t="str">
        <f>$B15&amp;$C$3</f>
        <v>Oferta 1SAIB Local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f>IF(INDEX('Consolidado Resultados'!$A$8:$L$705,MATCH('SAIB Local'!$L16,'Consolidado Resultados'!$L$8:$L$705,0),3)=0,"",INDEX('Consolidado Resultados'!$A$8:$L$705,MATCH('SAIB Local'!$L16,'Consolidado Resultados'!$L$8:$L$705,0),3))</f>
        <v>3950000</v>
      </c>
      <c r="D16" s="4">
        <f>IF(INDEX('Consolidado Resultados'!$A$8:$L$705,MATCH('SAIB Local'!$L16,'Consolidado Resultados'!$L$8:$L$705,0),3)=0,"",INDEX('Consolidado Resultados'!$A$8:$L$705,MATCH('SAIB Local'!$L16,'Consolidado Resultados'!$L$8:$L$705,0),4))</f>
        <v>10002</v>
      </c>
      <c r="E16" s="4">
        <f>IF(INDEX('Consolidado Resultados'!$A$8:$L$705,MATCH('SAIB Local'!$L16,'Consolidado Resultados'!$L$8:$L$705,0),3)=0,"",INDEX('Consolidado Resultados'!$A$8:$L$705,MATCH('SAIB Local'!$L16,'Consolidado Resultados'!$L$8:$L$705,0),5))</f>
        <v>5002</v>
      </c>
      <c r="F16" s="4">
        <f>IF(INDEX('Consolidado Resultados'!$A$8:$L$705,MATCH('SAIB Local'!$L16,'Consolidado Resultados'!$L$8:$L$705,0),3)=0,"",INDEX('Consolidado Resultados'!$A$8:$L$705,MATCH('SAIB Local'!$L16,'Consolidado Resultados'!$L$8:$L$705,0),6))</f>
        <v>100</v>
      </c>
      <c r="G16" s="4">
        <f>IF(INDEX('Consolidado Resultados'!$A$8:$L$705,MATCH('SAIB Local'!$L16,'Consolidado Resultados'!$L$8:$L$705,0),3)=0,"",INDEX('Consolidado Resultados'!$A$8:$L$705,MATCH('SAIB Local'!$L16,'Consolidado Resultados'!$L$8:$L$705,0),7))</f>
        <v>1000</v>
      </c>
      <c r="H16" s="4">
        <f>IF(INDEX('Consolidado Resultados'!$A$8:$L$705,MATCH('SAIB Local'!$L16,'Consolidado Resultados'!$L$8:$L$705,0),3)=0,"",INDEX('Consolidado Resultados'!$A$8:$L$705,MATCH('SAIB Local'!$L16,'Consolidado Resultados'!$L$8:$L$705,0),8))</f>
        <v>6102</v>
      </c>
      <c r="I16" s="56">
        <f>IF(INDEX('Consolidado Resultados'!$A$8:$L$705,MATCH('SAIB Local'!$L16,'Consolidado Resultados'!$L$8:$L$705,0),3)=0,"",INDEX('Consolidado Resultados'!$A$8:$L$705,MATCH('SAIB Local'!$L16,'Consolidado Resultados'!$L$8:$L$705,0),9))</f>
        <v>0.2</v>
      </c>
      <c r="J16" s="56">
        <f>IF(INDEX('Consolidado Resultados'!$A$8:$L$705,MATCH('SAIB Local'!$L16,'Consolidado Resultados'!$L$8:$L$705,0),3)=0,"",INDEX('Consolidado Resultados'!$A$8:$L$705,MATCH('SAIB Local'!$L16,'Consolidado Resultados'!$L$8:$L$705,0),10))</f>
        <v>0.1</v>
      </c>
      <c r="K16" s="3">
        <f>+IFERROR(INDEX('Ofertas insignia'!$B$17:$M$52,MATCH('SAIB Local'!$B16,'Ofertas insignia'!$B$17:$B$52,0),MATCH('SAIB Local'!$K$14,'Ofertas insignia'!$B$16:$M$16,0)),"")</f>
        <v>2</v>
      </c>
      <c r="L16" s="38" t="str">
        <f t="shared" ref="L16:L64" si="0">$B16&amp;$C$3</f>
        <v>Oferta 2SAIB Local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Oferta 3</v>
      </c>
      <c r="C17" s="3">
        <f>IF(INDEX('Consolidado Resultados'!$A$8:$L$705,MATCH('SAIB Local'!$L17,'Consolidado Resultados'!$L$8:$L$705,0),3)=0,"",INDEX('Consolidado Resultados'!$A$8:$L$705,MATCH('SAIB Local'!$L17,'Consolidado Resultados'!$L$8:$L$705,0),3))</f>
        <v>3900000</v>
      </c>
      <c r="D17" s="4">
        <f>IF(INDEX('Consolidado Resultados'!$A$8:$L$705,MATCH('SAIB Local'!$L17,'Consolidado Resultados'!$L$8:$L$705,0),3)=0,"",INDEX('Consolidado Resultados'!$A$8:$L$705,MATCH('SAIB Local'!$L17,'Consolidado Resultados'!$L$8:$L$705,0),4))</f>
        <v>10003</v>
      </c>
      <c r="E17" s="4">
        <f>IF(INDEX('Consolidado Resultados'!$A$8:$L$705,MATCH('SAIB Local'!$L17,'Consolidado Resultados'!$L$8:$L$705,0),3)=0,"",INDEX('Consolidado Resultados'!$A$8:$L$705,MATCH('SAIB Local'!$L17,'Consolidado Resultados'!$L$8:$L$705,0),5))</f>
        <v>5003</v>
      </c>
      <c r="F17" s="4">
        <f>IF(INDEX('Consolidado Resultados'!$A$8:$L$705,MATCH('SAIB Local'!$L17,'Consolidado Resultados'!$L$8:$L$705,0),3)=0,"",INDEX('Consolidado Resultados'!$A$8:$L$705,MATCH('SAIB Local'!$L17,'Consolidado Resultados'!$L$8:$L$705,0),6))</f>
        <v>100</v>
      </c>
      <c r="G17" s="4">
        <f>IF(INDEX('Consolidado Resultados'!$A$8:$L$705,MATCH('SAIB Local'!$L17,'Consolidado Resultados'!$L$8:$L$705,0),3)=0,"",INDEX('Consolidado Resultados'!$A$8:$L$705,MATCH('SAIB Local'!$L17,'Consolidado Resultados'!$L$8:$L$705,0),7))</f>
        <v>1000</v>
      </c>
      <c r="H17" s="4">
        <f>IF(INDEX('Consolidado Resultados'!$A$8:$L$705,MATCH('SAIB Local'!$L17,'Consolidado Resultados'!$L$8:$L$705,0),3)=0,"",INDEX('Consolidado Resultados'!$A$8:$L$705,MATCH('SAIB Local'!$L17,'Consolidado Resultados'!$L$8:$L$705,0),8))</f>
        <v>6103</v>
      </c>
      <c r="I17" s="56">
        <f>IF(INDEX('Consolidado Resultados'!$A$8:$L$705,MATCH('SAIB Local'!$L17,'Consolidado Resultados'!$L$8:$L$705,0),3)=0,"",INDEX('Consolidado Resultados'!$A$8:$L$705,MATCH('SAIB Local'!$L17,'Consolidado Resultados'!$L$8:$L$705,0),9))</f>
        <v>0.2</v>
      </c>
      <c r="J17" s="56">
        <f>IF(INDEX('Consolidado Resultados'!$A$8:$L$705,MATCH('SAIB Local'!$L17,'Consolidado Resultados'!$L$8:$L$705,0),3)=0,"",INDEX('Consolidado Resultados'!$A$8:$L$705,MATCH('SAIB Local'!$L17,'Consolidado Resultados'!$L$8:$L$705,0),10))</f>
        <v>0.1</v>
      </c>
      <c r="K17" s="3">
        <f>+IFERROR(INDEX('Ofertas insignia'!$B$17:$M$52,MATCH('SAIB Local'!$B17,'Ofertas insignia'!$B$17:$B$52,0),MATCH('SAIB Local'!$K$14,'Ofertas insignia'!$B$16:$M$16,0)),"")</f>
        <v>3</v>
      </c>
      <c r="L17" s="38" t="str">
        <f t="shared" si="0"/>
        <v>Oferta 3SAIB Local</v>
      </c>
    </row>
    <row r="18" spans="1:14" x14ac:dyDescent="0.35">
      <c r="A18" s="30">
        <f t="shared" si="1"/>
        <v>4</v>
      </c>
      <c r="B18" s="2" t="str">
        <f>IF(INDEX('Consolidado Resultados'!$A$8:$L$705,MATCH('Ofertas insignia'!$A20,'Consolidado Resultados'!$A$8:$A$705,0),3)=0,"",INDEX('Consolidado Resultados'!$A$8:$L$705,MATCH('Ofertas insignia'!$A20,'Consolidado Resultados'!$A$8:$A$705,0),3))</f>
        <v>Oferta 4</v>
      </c>
      <c r="C18" s="3">
        <f>IF(INDEX('Consolidado Resultados'!$A$8:$L$705,MATCH('SAIB Local'!$L18,'Consolidado Resultados'!$L$8:$L$705,0),3)=0,"",INDEX('Consolidado Resultados'!$A$8:$L$705,MATCH('SAIB Local'!$L18,'Consolidado Resultados'!$L$8:$L$705,0),3))</f>
        <v>3850000</v>
      </c>
      <c r="D18" s="4">
        <f>IF(INDEX('Consolidado Resultados'!$A$8:$L$705,MATCH('SAIB Local'!$L18,'Consolidado Resultados'!$L$8:$L$705,0),3)=0,"",INDEX('Consolidado Resultados'!$A$8:$L$705,MATCH('SAIB Local'!$L18,'Consolidado Resultados'!$L$8:$L$705,0),4))</f>
        <v>10004</v>
      </c>
      <c r="E18" s="4">
        <f>IF(INDEX('Consolidado Resultados'!$A$8:$L$705,MATCH('SAIB Local'!$L18,'Consolidado Resultados'!$L$8:$L$705,0),3)=0,"",INDEX('Consolidado Resultados'!$A$8:$L$705,MATCH('SAIB Local'!$L18,'Consolidado Resultados'!$L$8:$L$705,0),5))</f>
        <v>5004</v>
      </c>
      <c r="F18" s="4">
        <f>IF(INDEX('Consolidado Resultados'!$A$8:$L$705,MATCH('SAIB Local'!$L18,'Consolidado Resultados'!$L$8:$L$705,0),3)=0,"",INDEX('Consolidado Resultados'!$A$8:$L$705,MATCH('SAIB Local'!$L18,'Consolidado Resultados'!$L$8:$L$705,0),6))</f>
        <v>100</v>
      </c>
      <c r="G18" s="4">
        <f>IF(INDEX('Consolidado Resultados'!$A$8:$L$705,MATCH('SAIB Local'!$L18,'Consolidado Resultados'!$L$8:$L$705,0),3)=0,"",INDEX('Consolidado Resultados'!$A$8:$L$705,MATCH('SAIB Local'!$L18,'Consolidado Resultados'!$L$8:$L$705,0),7))</f>
        <v>1000</v>
      </c>
      <c r="H18" s="4">
        <f>IF(INDEX('Consolidado Resultados'!$A$8:$L$705,MATCH('SAIB Local'!$L18,'Consolidado Resultados'!$L$8:$L$705,0),3)=0,"",INDEX('Consolidado Resultados'!$A$8:$L$705,MATCH('SAIB Local'!$L18,'Consolidado Resultados'!$L$8:$L$705,0),8))</f>
        <v>6104</v>
      </c>
      <c r="I18" s="56">
        <f>IF(INDEX('Consolidado Resultados'!$A$8:$L$705,MATCH('SAIB Local'!$L18,'Consolidado Resultados'!$L$8:$L$705,0),3)=0,"",INDEX('Consolidado Resultados'!$A$8:$L$705,MATCH('SAIB Local'!$L18,'Consolidado Resultados'!$L$8:$L$705,0),9))</f>
        <v>0.2</v>
      </c>
      <c r="J18" s="56">
        <f>IF(INDEX('Consolidado Resultados'!$A$8:$L$705,MATCH('SAIB Local'!$L18,'Consolidado Resultados'!$L$8:$L$705,0),3)=0,"",INDEX('Consolidado Resultados'!$A$8:$L$705,MATCH('SAIB Local'!$L18,'Consolidado Resultados'!$L$8:$L$705,0),10))</f>
        <v>0.1</v>
      </c>
      <c r="K18" s="3">
        <f>+IFERROR(INDEX('Ofertas insignia'!$B$17:$M$52,MATCH('SAIB Local'!$B18,'Ofertas insignia'!$B$17:$B$52,0),MATCH('SAIB Local'!$K$14,'Ofertas insignia'!$B$16:$M$16,0)),"")</f>
        <v>4</v>
      </c>
      <c r="L18" s="38" t="str">
        <f t="shared" si="0"/>
        <v>Oferta 4SAIB Local</v>
      </c>
    </row>
    <row r="19" spans="1:14" x14ac:dyDescent="0.35">
      <c r="A19" s="30">
        <f t="shared" si="1"/>
        <v>5</v>
      </c>
      <c r="B19" s="2" t="str">
        <f>IF(INDEX('Consolidado Resultados'!$A$8:$L$705,MATCH('Ofertas insignia'!$A21,'Consolidado Resultados'!$A$8:$A$705,0),3)=0,"",INDEX('Consolidado Resultados'!$A$8:$L$705,MATCH('Ofertas insignia'!$A21,'Consolidado Resultados'!$A$8:$A$705,0),3))</f>
        <v>Oferta 5</v>
      </c>
      <c r="C19" s="3">
        <f>IF(INDEX('Consolidado Resultados'!$A$8:$L$705,MATCH('SAIB Local'!$L19,'Consolidado Resultados'!$L$8:$L$705,0),3)=0,"",INDEX('Consolidado Resultados'!$A$8:$L$705,MATCH('SAIB Local'!$L19,'Consolidado Resultados'!$L$8:$L$705,0),3))</f>
        <v>3800000</v>
      </c>
      <c r="D19" s="4">
        <f>IF(INDEX('Consolidado Resultados'!$A$8:$L$705,MATCH('SAIB Local'!$L19,'Consolidado Resultados'!$L$8:$L$705,0),3)=0,"",INDEX('Consolidado Resultados'!$A$8:$L$705,MATCH('SAIB Local'!$L19,'Consolidado Resultados'!$L$8:$L$705,0),4))</f>
        <v>10005</v>
      </c>
      <c r="E19" s="4">
        <f>IF(INDEX('Consolidado Resultados'!$A$8:$L$705,MATCH('SAIB Local'!$L19,'Consolidado Resultados'!$L$8:$L$705,0),3)=0,"",INDEX('Consolidado Resultados'!$A$8:$L$705,MATCH('SAIB Local'!$L19,'Consolidado Resultados'!$L$8:$L$705,0),5))</f>
        <v>5005</v>
      </c>
      <c r="F19" s="4">
        <f>IF(INDEX('Consolidado Resultados'!$A$8:$L$705,MATCH('SAIB Local'!$L19,'Consolidado Resultados'!$L$8:$L$705,0),3)=0,"",INDEX('Consolidado Resultados'!$A$8:$L$705,MATCH('SAIB Local'!$L19,'Consolidado Resultados'!$L$8:$L$705,0),6))</f>
        <v>100</v>
      </c>
      <c r="G19" s="4">
        <f>IF(INDEX('Consolidado Resultados'!$A$8:$L$705,MATCH('SAIB Local'!$L19,'Consolidado Resultados'!$L$8:$L$705,0),3)=0,"",INDEX('Consolidado Resultados'!$A$8:$L$705,MATCH('SAIB Local'!$L19,'Consolidado Resultados'!$L$8:$L$705,0),7))</f>
        <v>1000</v>
      </c>
      <c r="H19" s="4">
        <f>IF(INDEX('Consolidado Resultados'!$A$8:$L$705,MATCH('SAIB Local'!$L19,'Consolidado Resultados'!$L$8:$L$705,0),3)=0,"",INDEX('Consolidado Resultados'!$A$8:$L$705,MATCH('SAIB Local'!$L19,'Consolidado Resultados'!$L$8:$L$705,0),8))</f>
        <v>6105</v>
      </c>
      <c r="I19" s="56">
        <f>IF(INDEX('Consolidado Resultados'!$A$8:$L$705,MATCH('SAIB Local'!$L19,'Consolidado Resultados'!$L$8:$L$705,0),3)=0,"",INDEX('Consolidado Resultados'!$A$8:$L$705,MATCH('SAIB Local'!$L19,'Consolidado Resultados'!$L$8:$L$705,0),9))</f>
        <v>0.2</v>
      </c>
      <c r="J19" s="56">
        <f>IF(INDEX('Consolidado Resultados'!$A$8:$L$705,MATCH('SAIB Local'!$L19,'Consolidado Resultados'!$L$8:$L$705,0),3)=0,"",INDEX('Consolidado Resultados'!$A$8:$L$705,MATCH('SAIB Local'!$L19,'Consolidado Resultados'!$L$8:$L$705,0),10))</f>
        <v>0.1</v>
      </c>
      <c r="K19" s="3">
        <f>+IFERROR(INDEX('Ofertas insignia'!$B$17:$M$52,MATCH('SAIB Local'!$B19,'Ofertas insignia'!$B$17:$B$52,0),MATCH('SAIB Local'!$K$14,'Ofertas insignia'!$B$16:$M$16,0)),"")</f>
        <v>5</v>
      </c>
      <c r="L19" s="38" t="str">
        <f t="shared" si="0"/>
        <v>Oferta 5SAIB Local</v>
      </c>
    </row>
    <row r="20" spans="1:14" x14ac:dyDescent="0.35">
      <c r="A20" s="30">
        <f t="shared" si="1"/>
        <v>6</v>
      </c>
      <c r="B20" s="2" t="str">
        <f>IF(INDEX('Consolidado Resultados'!$A$8:$L$705,MATCH('Ofertas insignia'!$A22,'Consolidado Resultados'!$A$8:$A$705,0),3)=0,"",INDEX('Consolidado Resultados'!$A$8:$L$705,MATCH('Ofertas insignia'!$A22,'Consolidado Resultados'!$A$8:$A$705,0),3))</f>
        <v>Oferta 6</v>
      </c>
      <c r="C20" s="3">
        <f>IF(INDEX('Consolidado Resultados'!$A$8:$L$705,MATCH('SAIB Local'!$L20,'Consolidado Resultados'!$L$8:$L$705,0),3)=0,"",INDEX('Consolidado Resultados'!$A$8:$L$705,MATCH('SAIB Local'!$L20,'Consolidado Resultados'!$L$8:$L$705,0),3))</f>
        <v>3750000</v>
      </c>
      <c r="D20" s="4">
        <f>IF(INDEX('Consolidado Resultados'!$A$8:$L$705,MATCH('SAIB Local'!$L20,'Consolidado Resultados'!$L$8:$L$705,0),3)=0,"",INDEX('Consolidado Resultados'!$A$8:$L$705,MATCH('SAIB Local'!$L20,'Consolidado Resultados'!$L$8:$L$705,0),4))</f>
        <v>10006</v>
      </c>
      <c r="E20" s="4">
        <f>IF(INDEX('Consolidado Resultados'!$A$8:$L$705,MATCH('SAIB Local'!$L20,'Consolidado Resultados'!$L$8:$L$705,0),3)=0,"",INDEX('Consolidado Resultados'!$A$8:$L$705,MATCH('SAIB Local'!$L20,'Consolidado Resultados'!$L$8:$L$705,0),5))</f>
        <v>5006</v>
      </c>
      <c r="F20" s="4">
        <f>IF(INDEX('Consolidado Resultados'!$A$8:$L$705,MATCH('SAIB Local'!$L20,'Consolidado Resultados'!$L$8:$L$705,0),3)=0,"",INDEX('Consolidado Resultados'!$A$8:$L$705,MATCH('SAIB Local'!$L20,'Consolidado Resultados'!$L$8:$L$705,0),6))</f>
        <v>100</v>
      </c>
      <c r="G20" s="4">
        <f>IF(INDEX('Consolidado Resultados'!$A$8:$L$705,MATCH('SAIB Local'!$L20,'Consolidado Resultados'!$L$8:$L$705,0),3)=0,"",INDEX('Consolidado Resultados'!$A$8:$L$705,MATCH('SAIB Local'!$L20,'Consolidado Resultados'!$L$8:$L$705,0),7))</f>
        <v>1000</v>
      </c>
      <c r="H20" s="4">
        <f>IF(INDEX('Consolidado Resultados'!$A$8:$L$705,MATCH('SAIB Local'!$L20,'Consolidado Resultados'!$L$8:$L$705,0),3)=0,"",INDEX('Consolidado Resultados'!$A$8:$L$705,MATCH('SAIB Local'!$L20,'Consolidado Resultados'!$L$8:$L$705,0),8))</f>
        <v>6106</v>
      </c>
      <c r="I20" s="19">
        <f>IF(INDEX('Consolidado Resultados'!$A$8:$L$705,MATCH('SAIB Local'!$L20,'Consolidado Resultados'!$L$8:$L$705,0),3)=0,"",INDEX('Consolidado Resultados'!$A$8:$L$705,MATCH('SAIB Local'!$L20,'Consolidado Resultados'!$L$8:$L$705,0),9))</f>
        <v>0.2</v>
      </c>
      <c r="J20" s="19">
        <f>IF(INDEX('Consolidado Resultados'!$A$8:$L$705,MATCH('SAIB Local'!$L20,'Consolidado Resultados'!$L$8:$L$705,0),3)=0,"",INDEX('Consolidado Resultados'!$A$8:$L$705,MATCH('SAIB Local'!$L20,'Consolidado Resultados'!$L$8:$L$705,0),10))</f>
        <v>0.1</v>
      </c>
      <c r="K20" s="3">
        <f>+IFERROR(INDEX('Ofertas insignia'!$B$17:$M$52,MATCH('SAIB Local'!$B20,'Ofertas insignia'!$B$17:$B$52,0),MATCH('SAIB Local'!$K$14,'Ofertas insignia'!$B$16:$M$16,0)),"")</f>
        <v>6</v>
      </c>
      <c r="L20" s="38" t="str">
        <f t="shared" si="0"/>
        <v>Oferta 6SAIB Local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Oferta 7</v>
      </c>
      <c r="C21" s="3">
        <f>IF(INDEX('Consolidado Resultados'!$A$8:$L$705,MATCH('SAIB Local'!$L21,'Consolidado Resultados'!$L$8:$L$705,0),3)=0,"",INDEX('Consolidado Resultados'!$A$8:$L$705,MATCH('SAIB Local'!$L21,'Consolidado Resultados'!$L$8:$L$705,0),3))</f>
        <v>3700000</v>
      </c>
      <c r="D21" s="4">
        <f>IF(INDEX('Consolidado Resultados'!$A$8:$L$705,MATCH('SAIB Local'!$L21,'Consolidado Resultados'!$L$8:$L$705,0),3)=0,"",INDEX('Consolidado Resultados'!$A$8:$L$705,MATCH('SAIB Local'!$L21,'Consolidado Resultados'!$L$8:$L$705,0),4))</f>
        <v>10007</v>
      </c>
      <c r="E21" s="4">
        <f>IF(INDEX('Consolidado Resultados'!$A$8:$L$705,MATCH('SAIB Local'!$L21,'Consolidado Resultados'!$L$8:$L$705,0),3)=0,"",INDEX('Consolidado Resultados'!$A$8:$L$705,MATCH('SAIB Local'!$L21,'Consolidado Resultados'!$L$8:$L$705,0),5))</f>
        <v>5007</v>
      </c>
      <c r="F21" s="4">
        <f>IF(INDEX('Consolidado Resultados'!$A$8:$L$705,MATCH('SAIB Local'!$L21,'Consolidado Resultados'!$L$8:$L$705,0),3)=0,"",INDEX('Consolidado Resultados'!$A$8:$L$705,MATCH('SAIB Local'!$L21,'Consolidado Resultados'!$L$8:$L$705,0),6))</f>
        <v>100</v>
      </c>
      <c r="G21" s="4">
        <f>IF(INDEX('Consolidado Resultados'!$A$8:$L$705,MATCH('SAIB Local'!$L21,'Consolidado Resultados'!$L$8:$L$705,0),3)=0,"",INDEX('Consolidado Resultados'!$A$8:$L$705,MATCH('SAIB Local'!$L21,'Consolidado Resultados'!$L$8:$L$705,0),7))</f>
        <v>1000</v>
      </c>
      <c r="H21" s="4">
        <f>IF(INDEX('Consolidado Resultados'!$A$8:$L$705,MATCH('SAIB Local'!$L21,'Consolidado Resultados'!$L$8:$L$705,0),3)=0,"",INDEX('Consolidado Resultados'!$A$8:$L$705,MATCH('SAIB Local'!$L21,'Consolidado Resultados'!$L$8:$L$705,0),8))</f>
        <v>6107</v>
      </c>
      <c r="I21" s="19">
        <f>IF(INDEX('Consolidado Resultados'!$A$8:$L$705,MATCH('SAIB Local'!$L21,'Consolidado Resultados'!$L$8:$L$705,0),3)=0,"",INDEX('Consolidado Resultados'!$A$8:$L$705,MATCH('SAIB Local'!$L21,'Consolidado Resultados'!$L$8:$L$705,0),9))</f>
        <v>0.2</v>
      </c>
      <c r="J21" s="19">
        <f>IF(INDEX('Consolidado Resultados'!$A$8:$L$705,MATCH('SAIB Local'!$L21,'Consolidado Resultados'!$L$8:$L$705,0),3)=0,"",INDEX('Consolidado Resultados'!$A$8:$L$705,MATCH('SAIB Local'!$L21,'Consolidado Resultados'!$L$8:$L$705,0),10))</f>
        <v>0.1</v>
      </c>
      <c r="K21" s="52">
        <f>+IFERROR(INDEX('Ofertas insignia'!$B$17:$M$52,MATCH('SAIB Local'!$B21,'Ofertas insignia'!$B$17:$B$52,0),MATCH('SAIB Local'!$K$14,'Ofertas insignia'!$B$16:$M$16,0)),"")</f>
        <v>7</v>
      </c>
      <c r="L21" s="38" t="str">
        <f t="shared" si="0"/>
        <v>Oferta 7SAIB Local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Oferta 8</v>
      </c>
      <c r="C22" s="3" t="str">
        <f>IF(INDEX('Consolidado Resultados'!$A$8:$L$705,MATCH('SAIB Local'!$L22,'Consolidado Resultados'!$L$8:$L$705,0),3)=0,"",INDEX('Consolidado Resultados'!$A$8:$L$705,MATCH('SAIB Local'!$L22,'Consolidado Resultados'!$L$8:$L$705,0),3))</f>
        <v/>
      </c>
      <c r="D22" s="4" t="str">
        <f>IF(INDEX('Consolidado Resultados'!$A$8:$L$705,MATCH('SAIB Local'!$L22,'Consolidado Resultados'!$L$8:$L$705,0),3)=0,"",INDEX('Consolidado Resultados'!$A$8:$L$705,MATCH('SAIB Local'!$L22,'Consolidado Resultados'!$L$8:$L$705,0),4))</f>
        <v/>
      </c>
      <c r="E22" s="4" t="str">
        <f>IF(INDEX('Consolidado Resultados'!$A$8:$L$705,MATCH('SAIB Local'!$L22,'Consolidado Resultados'!$L$8:$L$705,0),3)=0,"",INDEX('Consolidado Resultados'!$A$8:$L$705,MATCH('SAIB Local'!$L22,'Consolidado Resultados'!$L$8:$L$705,0),5))</f>
        <v/>
      </c>
      <c r="F22" s="4" t="str">
        <f>IF(INDEX('Consolidado Resultados'!$A$8:$L$705,MATCH('SAIB Local'!$L22,'Consolidado Resultados'!$L$8:$L$705,0),3)=0,"",INDEX('Consolidado Resultados'!$A$8:$L$705,MATCH('SAIB Local'!$L22,'Consolidado Resultados'!$L$8:$L$705,0),6))</f>
        <v/>
      </c>
      <c r="G22" s="4" t="str">
        <f>IF(INDEX('Consolidado Resultados'!$A$8:$L$705,MATCH('SAIB Local'!$L22,'Consolidado Resultados'!$L$8:$L$705,0),3)=0,"",INDEX('Consolidado Resultados'!$A$8:$L$705,MATCH('SAIB Local'!$L22,'Consolidado Resultados'!$L$8:$L$705,0),7))</f>
        <v/>
      </c>
      <c r="H22" s="4" t="str">
        <f>IF(INDEX('Consolidado Resultados'!$A$8:$L$705,MATCH('SAIB Local'!$L22,'Consolidado Resultados'!$L$8:$L$705,0),3)=0,"",INDEX('Consolidado Resultados'!$A$8:$L$705,MATCH('SAIB Local'!$L22,'Consolidado Resultados'!$L$8:$L$705,0),8))</f>
        <v/>
      </c>
      <c r="I22" s="19" t="str">
        <f>IF(INDEX('Consolidado Resultados'!$A$8:$L$705,MATCH('SAIB Local'!$L22,'Consolidado Resultados'!$L$8:$L$705,0),3)=0,"",INDEX('Consolidado Resultados'!$A$8:$L$705,MATCH('SAIB Local'!$L22,'Consolidado Resultados'!$L$8:$L$705,0),9))</f>
        <v/>
      </c>
      <c r="J22" s="19" t="str">
        <f>IF(INDEX('Consolidado Resultados'!$A$8:$L$705,MATCH('SAIB Local'!$L22,'Consolidado Resultados'!$L$8:$L$705,0),3)=0,"",INDEX('Consolidado Resultados'!$A$8:$L$705,MATCH('SAIB Local'!$L22,'Consolidado Resultados'!$L$8:$L$705,0),10))</f>
        <v/>
      </c>
      <c r="K22" s="52">
        <f>+IFERROR(INDEX('Ofertas insignia'!$B$17:$M$52,MATCH('SAIB Local'!$B22,'Ofertas insignia'!$B$17:$B$52,0),MATCH('SAIB Local'!$K$14,'Ofertas insignia'!$B$16:$M$16,0)),"")</f>
        <v>8</v>
      </c>
      <c r="L22" s="38" t="str">
        <f t="shared" si="0"/>
        <v>Oferta 8SAIB Local</v>
      </c>
    </row>
    <row r="23" spans="1:14" x14ac:dyDescent="0.35">
      <c r="A23" s="30">
        <f t="shared" si="1"/>
        <v>9</v>
      </c>
      <c r="B23" s="2" t="str">
        <f>IF(INDEX('Consolidado Resultados'!$A$8:$L$705,MATCH('Ofertas insignia'!$A25,'Consolidado Resultados'!$A$8:$A$705,0),3)=0,"",INDEX('Consolidado Resultados'!$A$8:$L$705,MATCH('Ofertas insignia'!$A25,'Consolidado Resultados'!$A$8:$A$705,0),3))</f>
        <v>Oferta 9</v>
      </c>
      <c r="C23" s="3" t="str">
        <f>IF(INDEX('Consolidado Resultados'!$A$8:$L$705,MATCH('SAIB Local'!$L23,'Consolidado Resultados'!$L$8:$L$705,0),3)=0,"",INDEX('Consolidado Resultados'!$A$8:$L$705,MATCH('SAIB Local'!$L23,'Consolidado Resultados'!$L$8:$L$705,0),3))</f>
        <v/>
      </c>
      <c r="D23" s="4" t="str">
        <f>IF(INDEX('Consolidado Resultados'!$A$8:$L$705,MATCH('SAIB Local'!$L23,'Consolidado Resultados'!$L$8:$L$705,0),3)=0,"",INDEX('Consolidado Resultados'!$A$8:$L$705,MATCH('SAIB Local'!$L23,'Consolidado Resultados'!$L$8:$L$705,0),4))</f>
        <v/>
      </c>
      <c r="E23" s="4" t="str">
        <f>IF(INDEX('Consolidado Resultados'!$A$8:$L$705,MATCH('SAIB Local'!$L23,'Consolidado Resultados'!$L$8:$L$705,0),3)=0,"",INDEX('Consolidado Resultados'!$A$8:$L$705,MATCH('SAIB Local'!$L23,'Consolidado Resultados'!$L$8:$L$705,0),5))</f>
        <v/>
      </c>
      <c r="F23" s="4" t="str">
        <f>IF(INDEX('Consolidado Resultados'!$A$8:$L$705,MATCH('SAIB Local'!$L23,'Consolidado Resultados'!$L$8:$L$705,0),3)=0,"",INDEX('Consolidado Resultados'!$A$8:$L$705,MATCH('SAIB Local'!$L23,'Consolidado Resultados'!$L$8:$L$705,0),6))</f>
        <v/>
      </c>
      <c r="G23" s="4" t="str">
        <f>IF(INDEX('Consolidado Resultados'!$A$8:$L$705,MATCH('SAIB Local'!$L23,'Consolidado Resultados'!$L$8:$L$705,0),3)=0,"",INDEX('Consolidado Resultados'!$A$8:$L$705,MATCH('SAIB Local'!$L23,'Consolidado Resultados'!$L$8:$L$705,0),7))</f>
        <v/>
      </c>
      <c r="H23" s="4" t="str">
        <f>IF(INDEX('Consolidado Resultados'!$A$8:$L$705,MATCH('SAIB Local'!$L23,'Consolidado Resultados'!$L$8:$L$705,0),3)=0,"",INDEX('Consolidado Resultados'!$A$8:$L$705,MATCH('SAIB Local'!$L23,'Consolidado Resultados'!$L$8:$L$705,0),8))</f>
        <v/>
      </c>
      <c r="I23" s="19" t="str">
        <f>IF(INDEX('Consolidado Resultados'!$A$8:$L$705,MATCH('SAIB Local'!$L23,'Consolidado Resultados'!$L$8:$L$705,0),3)=0,"",INDEX('Consolidado Resultados'!$A$8:$L$705,MATCH('SAIB Local'!$L23,'Consolidado Resultados'!$L$8:$L$705,0),9))</f>
        <v/>
      </c>
      <c r="J23" s="19" t="str">
        <f>IF(INDEX('Consolidado Resultados'!$A$8:$L$705,MATCH('SAIB Local'!$L23,'Consolidado Resultados'!$L$8:$L$705,0),3)=0,"",INDEX('Consolidado Resultados'!$A$8:$L$705,MATCH('SAIB Local'!$L23,'Consolidado Resultados'!$L$8:$L$705,0),10))</f>
        <v/>
      </c>
      <c r="K23" s="52">
        <f>+IFERROR(INDEX('Ofertas insignia'!$B$17:$M$52,MATCH('SAIB Local'!$B23,'Ofertas insignia'!$B$17:$B$52,0),MATCH('SAIB Local'!$K$14,'Ofertas insignia'!$B$16:$M$16,0)),"")</f>
        <v>9</v>
      </c>
      <c r="L23" s="38" t="str">
        <f t="shared" si="0"/>
        <v>Oferta 9SAIB Local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Oferta 10</v>
      </c>
      <c r="C24" s="3" t="str">
        <f>IF(INDEX('Consolidado Resultados'!$A$8:$L$705,MATCH('SAIB Local'!$L24,'Consolidado Resultados'!$L$8:$L$705,0),3)=0,"",INDEX('Consolidado Resultados'!$A$8:$L$705,MATCH('SAIB Local'!$L24,'Consolidado Resultados'!$L$8:$L$705,0),3))</f>
        <v/>
      </c>
      <c r="D24" s="4" t="str">
        <f>IF(INDEX('Consolidado Resultados'!$A$8:$L$705,MATCH('SAIB Local'!$L24,'Consolidado Resultados'!$L$8:$L$705,0),3)=0,"",INDEX('Consolidado Resultados'!$A$8:$L$705,MATCH('SAIB Local'!$L24,'Consolidado Resultados'!$L$8:$L$705,0),4))</f>
        <v/>
      </c>
      <c r="E24" s="4"/>
      <c r="F24" s="4" t="str">
        <f>IF(INDEX('Consolidado Resultados'!$A$8:$L$705,MATCH('SAIB Local'!$L24,'Consolidado Resultados'!$L$8:$L$705,0),3)=0,"",INDEX('Consolidado Resultados'!$A$8:$L$705,MATCH('SAIB Local'!$L24,'Consolidado Resultados'!$L$8:$L$705,0),6))</f>
        <v/>
      </c>
      <c r="G24" s="4" t="str">
        <f>IF(INDEX('Consolidado Resultados'!$A$8:$L$705,MATCH('SAIB Local'!$L24,'Consolidado Resultados'!$L$8:$L$705,0),3)=0,"",INDEX('Consolidado Resultados'!$A$8:$L$705,MATCH('SAIB Local'!$L24,'Consolidado Resultados'!$L$8:$L$705,0),7))</f>
        <v/>
      </c>
      <c r="H24" s="4" t="str">
        <f>IF(INDEX('Consolidado Resultados'!$A$8:$L$705,MATCH('SAIB Local'!$L24,'Consolidado Resultados'!$L$8:$L$705,0),3)=0,"",INDEX('Consolidado Resultados'!$A$8:$L$705,MATCH('SAIB Local'!$L24,'Consolidado Resultados'!$L$8:$L$705,0),8))</f>
        <v/>
      </c>
      <c r="I24" s="19" t="str">
        <f>IF(INDEX('Consolidado Resultados'!$A$8:$L$705,MATCH('SAIB Local'!$L24,'Consolidado Resultados'!$L$8:$L$705,0),3)=0,"",INDEX('Consolidado Resultados'!$A$8:$L$705,MATCH('SAIB Local'!$L24,'Consolidado Resultados'!$L$8:$L$705,0),9))</f>
        <v/>
      </c>
      <c r="J24" s="19" t="str">
        <f>IF(INDEX('Consolidado Resultados'!$A$8:$L$705,MATCH('SAIB Local'!$L24,'Consolidado Resultados'!$L$8:$L$705,0),3)=0,"",INDEX('Consolidado Resultados'!$A$8:$L$705,MATCH('SAIB Local'!$L24,'Consolidado Resultados'!$L$8:$L$705,0),10))</f>
        <v/>
      </c>
      <c r="K24" s="52">
        <f>+IFERROR(INDEX('Ofertas insignia'!$B$17:$M$52,MATCH('SAIB Local'!$B24,'Ofertas insignia'!$B$17:$B$52,0),MATCH('SAIB Local'!$K$14,'Ofertas insignia'!$B$16:$M$16,0)),"")</f>
        <v>10</v>
      </c>
      <c r="L24" s="38" t="str">
        <f t="shared" si="0"/>
        <v>Oferta 10SAIB Local</v>
      </c>
    </row>
    <row r="25" spans="1:14" x14ac:dyDescent="0.35">
      <c r="A25" s="30">
        <f t="shared" si="1"/>
        <v>11</v>
      </c>
      <c r="B25" s="2" t="str">
        <f>IF(INDEX('Consolidado Resultados'!$A$8:$L$705,MATCH('Ofertas insignia'!$A27,'Consolidado Resultados'!$A$8:$A$705,0),3)=0,"",INDEX('Consolidado Resultados'!$A$8:$L$705,MATCH('Ofertas insignia'!$A27,'Consolidado Resultados'!$A$8:$A$705,0),3))</f>
        <v>Oferta 11</v>
      </c>
      <c r="C25" s="3" t="str">
        <f>IF(INDEX('Consolidado Resultados'!$A$8:$L$705,MATCH('SAIB Local'!$L25,'Consolidado Resultados'!$L$8:$L$705,0),3)=0,"",INDEX('Consolidado Resultados'!$A$8:$L$705,MATCH('SAIB Local'!$L25,'Consolidado Resultados'!$L$8:$L$705,0),3))</f>
        <v/>
      </c>
      <c r="D25" s="4" t="str">
        <f>IF(INDEX('Consolidado Resultados'!$A$8:$L$705,MATCH('SAIB Local'!$L25,'Consolidado Resultados'!$L$8:$L$705,0),3)=0,"",INDEX('Consolidado Resultados'!$A$8:$L$705,MATCH('SAIB Local'!$L25,'Consolidado Resultados'!$L$8:$L$705,0),4))</f>
        <v/>
      </c>
      <c r="E25" s="4" t="str">
        <f>IF(INDEX('Consolidado Resultados'!$A$8:$L$705,MATCH('SAIB Local'!$L25,'Consolidado Resultados'!$L$8:$L$705,0),3)=0,"",INDEX('Consolidado Resultados'!$A$8:$L$705,MATCH('SAIB Local'!$L25,'Consolidado Resultados'!$L$8:$L$705,0),5))</f>
        <v/>
      </c>
      <c r="F25" s="4" t="str">
        <f>IF(INDEX('Consolidado Resultados'!$A$8:$L$705,MATCH('SAIB Local'!$L25,'Consolidado Resultados'!$L$8:$L$705,0),3)=0,"",INDEX('Consolidado Resultados'!$A$8:$L$705,MATCH('SAIB Local'!$L25,'Consolidado Resultados'!$L$8:$L$705,0),6))</f>
        <v/>
      </c>
      <c r="G25" s="4" t="str">
        <f>IF(INDEX('Consolidado Resultados'!$A$8:$L$705,MATCH('SAIB Local'!$L25,'Consolidado Resultados'!$L$8:$L$705,0),3)=0,"",INDEX('Consolidado Resultados'!$A$8:$L$705,MATCH('SAIB Local'!$L25,'Consolidado Resultados'!$L$8:$L$705,0),7))</f>
        <v/>
      </c>
      <c r="H25" s="4" t="str">
        <f>IF(INDEX('Consolidado Resultados'!$A$8:$L$705,MATCH('SAIB Local'!$L25,'Consolidado Resultados'!$L$8:$L$705,0),3)=0,"",INDEX('Consolidado Resultados'!$A$8:$L$705,MATCH('SAIB Local'!$L25,'Consolidado Resultados'!$L$8:$L$705,0),8))</f>
        <v/>
      </c>
      <c r="I25" s="19" t="str">
        <f>IF(INDEX('Consolidado Resultados'!$A$8:$L$705,MATCH('SAIB Local'!$L25,'Consolidado Resultados'!$L$8:$L$705,0),3)=0,"",INDEX('Consolidado Resultados'!$A$8:$L$705,MATCH('SAIB Local'!$L25,'Consolidado Resultados'!$L$8:$L$705,0),9))</f>
        <v/>
      </c>
      <c r="J25" s="19" t="str">
        <f>IF(INDEX('Consolidado Resultados'!$A$8:$L$705,MATCH('SAIB Local'!$L25,'Consolidado Resultados'!$L$8:$L$705,0),3)=0,"",INDEX('Consolidado Resultados'!$A$8:$L$705,MATCH('SAIB Local'!$L25,'Consolidado Resultados'!$L$8:$L$705,0),10))</f>
        <v/>
      </c>
      <c r="K25" s="52">
        <f>+IFERROR(INDEX('Ofertas insignia'!$B$17:$M$52,MATCH('SAIB Local'!$B25,'Ofertas insignia'!$B$17:$B$52,0),MATCH('SAIB Local'!$K$14,'Ofertas insignia'!$B$16:$M$16,0)),"")</f>
        <v>11</v>
      </c>
      <c r="L25" s="38" t="str">
        <f t="shared" si="0"/>
        <v>Oferta 11SAIB Local</v>
      </c>
    </row>
    <row r="26" spans="1:14" x14ac:dyDescent="0.35">
      <c r="A26" s="30">
        <f t="shared" si="1"/>
        <v>12</v>
      </c>
      <c r="B26" s="2" t="str">
        <f>IF(INDEX('Consolidado Resultados'!$A$8:$L$705,MATCH('Ofertas insignia'!$A28,'Consolidado Resultados'!$A$8:$A$705,0),3)=0,"",INDEX('Consolidado Resultados'!$A$8:$L$705,MATCH('Ofertas insignia'!$A28,'Consolidado Resultados'!$A$8:$A$705,0),3))</f>
        <v>Oferta 12</v>
      </c>
      <c r="C26" s="3" t="str">
        <f>IF(INDEX('Consolidado Resultados'!$A$8:$L$705,MATCH('SAIB Local'!$L26,'Consolidado Resultados'!$L$8:$L$705,0),3)=0,"",INDEX('Consolidado Resultados'!$A$8:$L$705,MATCH('SAIB Local'!$L26,'Consolidado Resultados'!$L$8:$L$705,0),3))</f>
        <v/>
      </c>
      <c r="D26" s="4" t="str">
        <f>IF(INDEX('Consolidado Resultados'!$A$8:$L$705,MATCH('SAIB Local'!$L26,'Consolidado Resultados'!$L$8:$L$705,0),3)=0,"",INDEX('Consolidado Resultados'!$A$8:$L$705,MATCH('SAIB Local'!$L26,'Consolidado Resultados'!$L$8:$L$705,0),4))</f>
        <v/>
      </c>
      <c r="E26" s="4" t="str">
        <f>IF(INDEX('Consolidado Resultados'!$A$8:$L$705,MATCH('SAIB Local'!$L26,'Consolidado Resultados'!$L$8:$L$705,0),3)=0,"",INDEX('Consolidado Resultados'!$A$8:$L$705,MATCH('SAIB Local'!$L26,'Consolidado Resultados'!$L$8:$L$705,0),5))</f>
        <v/>
      </c>
      <c r="F26" s="4" t="str">
        <f>IF(INDEX('Consolidado Resultados'!$A$8:$L$705,MATCH('SAIB Local'!$L26,'Consolidado Resultados'!$L$8:$L$705,0),3)=0,"",INDEX('Consolidado Resultados'!$A$8:$L$705,MATCH('SAIB Local'!$L26,'Consolidado Resultados'!$L$8:$L$705,0),6))</f>
        <v/>
      </c>
      <c r="G26" s="4" t="str">
        <f>IF(INDEX('Consolidado Resultados'!$A$8:$L$705,MATCH('SAIB Local'!$L26,'Consolidado Resultados'!$L$8:$L$705,0),3)=0,"",INDEX('Consolidado Resultados'!$A$8:$L$705,MATCH('SAIB Local'!$L26,'Consolidado Resultados'!$L$8:$L$705,0),7))</f>
        <v/>
      </c>
      <c r="H26" s="4" t="str">
        <f>IF(INDEX('Consolidado Resultados'!$A$8:$L$705,MATCH('SAIB Local'!$L26,'Consolidado Resultados'!$L$8:$L$705,0),3)=0,"",INDEX('Consolidado Resultados'!$A$8:$L$705,MATCH('SAIB Local'!$L26,'Consolidado Resultados'!$L$8:$L$705,0),8))</f>
        <v/>
      </c>
      <c r="I26" s="19" t="str">
        <f>IF(INDEX('Consolidado Resultados'!$A$8:$L$705,MATCH('SAIB Local'!$L26,'Consolidado Resultados'!$L$8:$L$705,0),3)=0,"",INDEX('Consolidado Resultados'!$A$8:$L$705,MATCH('SAIB Local'!$L26,'Consolidado Resultados'!$L$8:$L$705,0),9))</f>
        <v/>
      </c>
      <c r="J26" s="19" t="str">
        <f>IF(INDEX('Consolidado Resultados'!$A$8:$L$705,MATCH('SAIB Local'!$L26,'Consolidado Resultados'!$L$8:$L$705,0),3)=0,"",INDEX('Consolidado Resultados'!$A$8:$L$705,MATCH('SAIB Local'!$L26,'Consolidado Resultados'!$L$8:$L$705,0),10))</f>
        <v/>
      </c>
      <c r="K26" s="52">
        <f>+IFERROR(INDEX('Ofertas insignia'!$B$17:$M$52,MATCH('SAIB Local'!$B26,'Ofertas insignia'!$B$17:$B$52,0),MATCH('SAIB Local'!$K$14,'Ofertas insignia'!$B$16:$M$16,0)),"")</f>
        <v>12</v>
      </c>
      <c r="L26" s="38" t="str">
        <f t="shared" si="0"/>
        <v>Oferta 12SAIB Local</v>
      </c>
    </row>
    <row r="27" spans="1:14" x14ac:dyDescent="0.35">
      <c r="A27" s="30">
        <f t="shared" si="1"/>
        <v>13</v>
      </c>
      <c r="B27" s="2" t="str">
        <f>IF(INDEX('Consolidado Resultados'!$A$8:$L$705,MATCH('Ofertas insignia'!$A29,'Consolidado Resultados'!$A$8:$A$705,0),3)=0,"",INDEX('Consolidado Resultados'!$A$8:$L$705,MATCH('Ofertas insignia'!$A29,'Consolidado Resultados'!$A$8:$A$705,0),3))</f>
        <v>Oferta 13</v>
      </c>
      <c r="C27" s="3" t="str">
        <f>IF(INDEX('Consolidado Resultados'!$A$8:$L$705,MATCH('SAIB Local'!$L27,'Consolidado Resultados'!$L$8:$L$705,0),3)=0,"",INDEX('Consolidado Resultados'!$A$8:$L$705,MATCH('SAIB Local'!$L27,'Consolidado Resultados'!$L$8:$L$705,0),3))</f>
        <v/>
      </c>
      <c r="D27" s="4" t="str">
        <f>IF(INDEX('Consolidado Resultados'!$A$8:$L$705,MATCH('SAIB Local'!$L27,'Consolidado Resultados'!$L$8:$L$705,0),3)=0,"",INDEX('Consolidado Resultados'!$A$8:$L$705,MATCH('SAIB Local'!$L27,'Consolidado Resultados'!$L$8:$L$705,0),4))</f>
        <v/>
      </c>
      <c r="E27" s="4" t="str">
        <f>IF(INDEX('Consolidado Resultados'!$A$8:$L$705,MATCH('SAIB Local'!$L27,'Consolidado Resultados'!$L$8:$L$705,0),3)=0,"",INDEX('Consolidado Resultados'!$A$8:$L$705,MATCH('SAIB Local'!$L27,'Consolidado Resultados'!$L$8:$L$705,0),5))</f>
        <v/>
      </c>
      <c r="F27" s="4" t="str">
        <f>IF(INDEX('Consolidado Resultados'!$A$8:$L$705,MATCH('SAIB Local'!$L27,'Consolidado Resultados'!$L$8:$L$705,0),3)=0,"",INDEX('Consolidado Resultados'!$A$8:$L$705,MATCH('SAIB Local'!$L27,'Consolidado Resultados'!$L$8:$L$705,0),6))</f>
        <v/>
      </c>
      <c r="G27" s="4" t="str">
        <f>IF(INDEX('Consolidado Resultados'!$A$8:$L$705,MATCH('SAIB Local'!$L27,'Consolidado Resultados'!$L$8:$L$705,0),3)=0,"",INDEX('Consolidado Resultados'!$A$8:$L$705,MATCH('SAIB Local'!$L27,'Consolidado Resultados'!$L$8:$L$705,0),7))</f>
        <v/>
      </c>
      <c r="H27" s="4" t="str">
        <f>IF(INDEX('Consolidado Resultados'!$A$8:$L$705,MATCH('SAIB Local'!$L27,'Consolidado Resultados'!$L$8:$L$705,0),3)=0,"",INDEX('Consolidado Resultados'!$A$8:$L$705,MATCH('SAIB Local'!$L27,'Consolidado Resultados'!$L$8:$L$705,0),8))</f>
        <v/>
      </c>
      <c r="I27" s="19" t="str">
        <f>IF(INDEX('Consolidado Resultados'!$A$8:$L$705,MATCH('SAIB Local'!$L27,'Consolidado Resultados'!$L$8:$L$705,0),3)=0,"",INDEX('Consolidado Resultados'!$A$8:$L$705,MATCH('SAIB Local'!$L27,'Consolidado Resultados'!$L$8:$L$705,0),9))</f>
        <v/>
      </c>
      <c r="J27" s="19" t="str">
        <f>IF(INDEX('Consolidado Resultados'!$A$8:$L$705,MATCH('SAIB Local'!$L27,'Consolidado Resultados'!$L$8:$L$705,0),3)=0,"",INDEX('Consolidado Resultados'!$A$8:$L$705,MATCH('SAIB Local'!$L27,'Consolidado Resultados'!$L$8:$L$705,0),10))</f>
        <v/>
      </c>
      <c r="K27" s="52">
        <f>+IFERROR(INDEX('Ofertas insignia'!$B$17:$M$52,MATCH('SAIB Local'!$B27,'Ofertas insignia'!$B$17:$B$52,0),MATCH('SAIB Local'!$K$14,'Ofertas insignia'!$B$16:$M$16,0)),"")</f>
        <v>13</v>
      </c>
      <c r="L27" s="38" t="str">
        <f t="shared" si="0"/>
        <v>Oferta 13SAIB Local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Local'!$L28,'Consolidado Resultados'!$L$8:$L$705,0),3)=0,"",INDEX('Consolidado Resultados'!$A$8:$L$705,MATCH('SAIB Local'!$L28,'Consolidado Resultados'!$L$8:$L$705,0),3))</f>
        <v/>
      </c>
      <c r="D28" s="4" t="str">
        <f>IF(INDEX('Consolidado Resultados'!$A$8:$L$705,MATCH('SAIB Local'!$L28,'Consolidado Resultados'!$L$8:$L$705,0),3)=0,"",INDEX('Consolidado Resultados'!$A$8:$L$705,MATCH('SAIB Local'!$L28,'Consolidado Resultados'!$L$8:$L$705,0),4))</f>
        <v/>
      </c>
      <c r="E28" s="4" t="str">
        <f>IF(INDEX('Consolidado Resultados'!$A$8:$L$705,MATCH('SAIB Local'!$L28,'Consolidado Resultados'!$L$8:$L$705,0),3)=0,"",INDEX('Consolidado Resultados'!$A$8:$L$705,MATCH('SAIB Local'!$L28,'Consolidado Resultados'!$L$8:$L$705,0),5))</f>
        <v/>
      </c>
      <c r="F28" s="4" t="str">
        <f>IF(INDEX('Consolidado Resultados'!$A$8:$L$705,MATCH('SAIB Local'!$L28,'Consolidado Resultados'!$L$8:$L$705,0),3)=0,"",INDEX('Consolidado Resultados'!$A$8:$L$705,MATCH('SAIB Local'!$L28,'Consolidado Resultados'!$L$8:$L$705,0),6))</f>
        <v/>
      </c>
      <c r="G28" s="4" t="str">
        <f>IF(INDEX('Consolidado Resultados'!$A$8:$L$705,MATCH('SAIB Local'!$L28,'Consolidado Resultados'!$L$8:$L$705,0),3)=0,"",INDEX('Consolidado Resultados'!$A$8:$L$705,MATCH('SAIB Local'!$L28,'Consolidado Resultados'!$L$8:$L$705,0),7))</f>
        <v/>
      </c>
      <c r="H28" s="4" t="str">
        <f>IF(INDEX('Consolidado Resultados'!$A$8:$L$705,MATCH('SAIB Local'!$L28,'Consolidado Resultados'!$L$8:$L$705,0),3)=0,"",INDEX('Consolidado Resultados'!$A$8:$L$705,MATCH('SAIB Local'!$L28,'Consolidado Resultados'!$L$8:$L$705,0),8))</f>
        <v/>
      </c>
      <c r="I28" s="19" t="str">
        <f>IF(INDEX('Consolidado Resultados'!$A$8:$L$705,MATCH('SAIB Local'!$L28,'Consolidado Resultados'!$L$8:$L$705,0),3)=0,"",INDEX('Consolidado Resultados'!$A$8:$L$705,MATCH('SAIB Local'!$L28,'Consolidado Resultados'!$L$8:$L$705,0),9))</f>
        <v/>
      </c>
      <c r="J28" s="19" t="str">
        <f>IF(INDEX('Consolidado Resultados'!$A$8:$L$705,MATCH('SAIB Local'!$L28,'Consolidado Resultados'!$L$8:$L$705,0),3)=0,"",INDEX('Consolidado Resultados'!$A$8:$L$705,MATCH('SAIB Local'!$L28,'Consolidado Resultados'!$L$8:$L$705,0),10))</f>
        <v/>
      </c>
      <c r="K28" s="52" t="str">
        <f>+IFERROR(INDEX('Ofertas insignia'!$B$17:$M$52,MATCH('SAIB Local'!$B28,'Ofertas insignia'!$B$17:$B$52,0),MATCH('SAIB Local'!$K$14,'Ofertas insignia'!$B$16:$M$16,0)),"")</f>
        <v/>
      </c>
      <c r="L28" s="38" t="str">
        <f t="shared" si="0"/>
        <v>SAIB Local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Local'!$L29,'Consolidado Resultados'!$L$8:$L$705,0),3)=0,"",INDEX('Consolidado Resultados'!$A$8:$L$705,MATCH('SAIB Local'!$L29,'Consolidado Resultados'!$L$8:$L$705,0),3))</f>
        <v/>
      </c>
      <c r="D29" s="4" t="str">
        <f>IF(INDEX('Consolidado Resultados'!$A$8:$L$705,MATCH('SAIB Local'!$L29,'Consolidado Resultados'!$L$8:$L$705,0),3)=0,"",INDEX('Consolidado Resultados'!$A$8:$L$705,MATCH('SAIB Local'!$L29,'Consolidado Resultados'!$L$8:$L$705,0),4))</f>
        <v/>
      </c>
      <c r="E29" s="4" t="str">
        <f>IF(INDEX('Consolidado Resultados'!$A$8:$L$705,MATCH('SAIB Local'!$L29,'Consolidado Resultados'!$L$8:$L$705,0),3)=0,"",INDEX('Consolidado Resultados'!$A$8:$L$705,MATCH('SAIB Local'!$L29,'Consolidado Resultados'!$L$8:$L$705,0),5))</f>
        <v/>
      </c>
      <c r="F29" s="4" t="str">
        <f>IF(INDEX('Consolidado Resultados'!$A$8:$L$705,MATCH('SAIB Local'!$L29,'Consolidado Resultados'!$L$8:$L$705,0),3)=0,"",INDEX('Consolidado Resultados'!$A$8:$L$705,MATCH('SAIB Local'!$L29,'Consolidado Resultados'!$L$8:$L$705,0),6))</f>
        <v/>
      </c>
      <c r="G29" s="4" t="str">
        <f>IF(INDEX('Consolidado Resultados'!$A$8:$L$705,MATCH('SAIB Local'!$L29,'Consolidado Resultados'!$L$8:$L$705,0),3)=0,"",INDEX('Consolidado Resultados'!$A$8:$L$705,MATCH('SAIB Local'!$L29,'Consolidado Resultados'!$L$8:$L$705,0),7))</f>
        <v/>
      </c>
      <c r="H29" s="4" t="str">
        <f>IF(INDEX('Consolidado Resultados'!$A$8:$L$705,MATCH('SAIB Local'!$L29,'Consolidado Resultados'!$L$8:$L$705,0),3)=0,"",INDEX('Consolidado Resultados'!$A$8:$L$705,MATCH('SAIB Local'!$L29,'Consolidado Resultados'!$L$8:$L$705,0),8))</f>
        <v/>
      </c>
      <c r="I29" s="19" t="str">
        <f>IF(INDEX('Consolidado Resultados'!$A$8:$L$705,MATCH('SAIB Local'!$L29,'Consolidado Resultados'!$L$8:$L$705,0),3)=0,"",INDEX('Consolidado Resultados'!$A$8:$L$705,MATCH('SAIB Local'!$L29,'Consolidado Resultados'!$L$8:$L$705,0),9))</f>
        <v/>
      </c>
      <c r="J29" s="19" t="str">
        <f>IF(INDEX('Consolidado Resultados'!$A$8:$L$705,MATCH('SAIB Local'!$L29,'Consolidado Resultados'!$L$8:$L$705,0),3)=0,"",INDEX('Consolidado Resultados'!$A$8:$L$705,MATCH('SAIB Local'!$L29,'Consolidado Resultados'!$L$8:$L$705,0),10))</f>
        <v/>
      </c>
      <c r="K29" s="52" t="str">
        <f>+IFERROR(INDEX('Ofertas insignia'!$B$17:$M$52,MATCH('SAIB Local'!$B29,'Ofertas insignia'!$B$17:$B$52,0),MATCH('SAIB Local'!$K$14,'Ofertas insignia'!$B$16:$M$16,0)),"")</f>
        <v/>
      </c>
      <c r="L29" s="38" t="str">
        <f t="shared" si="0"/>
        <v>SAIB Local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Local'!$L30,'Consolidado Resultados'!$L$8:$L$705,0),3)=0,"",INDEX('Consolidado Resultados'!$A$8:$L$705,MATCH('SAIB Local'!$L30,'Consolidado Resultados'!$L$8:$L$705,0),3))</f>
        <v/>
      </c>
      <c r="D30" s="4" t="str">
        <f>IF(INDEX('Consolidado Resultados'!$A$8:$L$705,MATCH('SAIB Local'!$L30,'Consolidado Resultados'!$L$8:$L$705,0),3)=0,"",INDEX('Consolidado Resultados'!$A$8:$L$705,MATCH('SAIB Local'!$L30,'Consolidado Resultados'!$L$8:$L$705,0),4))</f>
        <v/>
      </c>
      <c r="E30" s="4" t="str">
        <f>IF(INDEX('Consolidado Resultados'!$A$8:$L$705,MATCH('SAIB Local'!$L30,'Consolidado Resultados'!$L$8:$L$705,0),3)=0,"",INDEX('Consolidado Resultados'!$A$8:$L$705,MATCH('SAIB Local'!$L30,'Consolidado Resultados'!$L$8:$L$705,0),5))</f>
        <v/>
      </c>
      <c r="F30" s="4" t="str">
        <f>IF(INDEX('Consolidado Resultados'!$A$8:$L$705,MATCH('SAIB Local'!$L30,'Consolidado Resultados'!$L$8:$L$705,0),3)=0,"",INDEX('Consolidado Resultados'!$A$8:$L$705,MATCH('SAIB Local'!$L30,'Consolidado Resultados'!$L$8:$L$705,0),6))</f>
        <v/>
      </c>
      <c r="G30" s="4" t="str">
        <f>IF(INDEX('Consolidado Resultados'!$A$8:$L$705,MATCH('SAIB Local'!$L30,'Consolidado Resultados'!$L$8:$L$705,0),3)=0,"",INDEX('Consolidado Resultados'!$A$8:$L$705,MATCH('SAIB Local'!$L30,'Consolidado Resultados'!$L$8:$L$705,0),7))</f>
        <v/>
      </c>
      <c r="H30" s="4" t="str">
        <f>IF(INDEX('Consolidado Resultados'!$A$8:$L$705,MATCH('SAIB Local'!$L30,'Consolidado Resultados'!$L$8:$L$705,0),3)=0,"",INDEX('Consolidado Resultados'!$A$8:$L$705,MATCH('SAIB Local'!$L30,'Consolidado Resultados'!$L$8:$L$705,0),8))</f>
        <v/>
      </c>
      <c r="I30" s="19" t="str">
        <f>IF(INDEX('Consolidado Resultados'!$A$8:$L$705,MATCH('SAIB Local'!$L30,'Consolidado Resultados'!$L$8:$L$705,0),3)=0,"",INDEX('Consolidado Resultados'!$A$8:$L$705,MATCH('SAIB Local'!$L30,'Consolidado Resultados'!$L$8:$L$705,0),9))</f>
        <v/>
      </c>
      <c r="J30" s="19" t="str">
        <f>IF(INDEX('Consolidado Resultados'!$A$8:$L$705,MATCH('SAIB Local'!$L30,'Consolidado Resultados'!$L$8:$L$705,0),3)=0,"",INDEX('Consolidado Resultados'!$A$8:$L$705,MATCH('SAIB Local'!$L30,'Consolidado Resultados'!$L$8:$L$705,0),10))</f>
        <v/>
      </c>
      <c r="K30" s="52" t="str">
        <f>+IFERROR(INDEX('Ofertas insignia'!$B$17:$M$52,MATCH('SAIB Local'!$B30,'Ofertas insignia'!$B$17:$B$52,0),MATCH('SAIB Local'!$K$14,'Ofertas insignia'!$B$16:$M$16,0)),"")</f>
        <v/>
      </c>
      <c r="L30" s="38" t="str">
        <f t="shared" si="0"/>
        <v>SAIB Local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Local'!$L31,'Consolidado Resultados'!$L$8:$L$705,0),3)=0,"",INDEX('Consolidado Resultados'!$A$8:$L$705,MATCH('SAIB Local'!$L31,'Consolidado Resultados'!$L$8:$L$705,0),3))</f>
        <v/>
      </c>
      <c r="D31" s="4" t="str">
        <f>IF(INDEX('Consolidado Resultados'!$A$8:$L$705,MATCH('SAIB Local'!$L31,'Consolidado Resultados'!$L$8:$L$705,0),3)=0,"",INDEX('Consolidado Resultados'!$A$8:$L$705,MATCH('SAIB Local'!$L31,'Consolidado Resultados'!$L$8:$L$705,0),4))</f>
        <v/>
      </c>
      <c r="E31" s="4" t="str">
        <f>IF(INDEX('Consolidado Resultados'!$A$8:$L$705,MATCH('SAIB Local'!$L31,'Consolidado Resultados'!$L$8:$L$705,0),3)=0,"",INDEX('Consolidado Resultados'!$A$8:$L$705,MATCH('SAIB Local'!$L31,'Consolidado Resultados'!$L$8:$L$705,0),5))</f>
        <v/>
      </c>
      <c r="F31" s="4" t="str">
        <f>IF(INDEX('Consolidado Resultados'!$A$8:$L$705,MATCH('SAIB Local'!$L31,'Consolidado Resultados'!$L$8:$L$705,0),3)=0,"",INDEX('Consolidado Resultados'!$A$8:$L$705,MATCH('SAIB Local'!$L31,'Consolidado Resultados'!$L$8:$L$705,0),6))</f>
        <v/>
      </c>
      <c r="G31" s="4" t="str">
        <f>IF(INDEX('Consolidado Resultados'!$A$8:$L$705,MATCH('SAIB Local'!$L31,'Consolidado Resultados'!$L$8:$L$705,0),3)=0,"",INDEX('Consolidado Resultados'!$A$8:$L$705,MATCH('SAIB Local'!$L31,'Consolidado Resultados'!$L$8:$L$705,0),7))</f>
        <v/>
      </c>
      <c r="H31" s="4" t="str">
        <f>IF(INDEX('Consolidado Resultados'!$A$8:$L$705,MATCH('SAIB Local'!$L31,'Consolidado Resultados'!$L$8:$L$705,0),3)=0,"",INDEX('Consolidado Resultados'!$A$8:$L$705,MATCH('SAIB Local'!$L31,'Consolidado Resultados'!$L$8:$L$705,0),8))</f>
        <v/>
      </c>
      <c r="I31" s="19" t="str">
        <f>IF(INDEX('Consolidado Resultados'!$A$8:$L$705,MATCH('SAIB Local'!$L31,'Consolidado Resultados'!$L$8:$L$705,0),3)=0,"",INDEX('Consolidado Resultados'!$A$8:$L$705,MATCH('SAIB Local'!$L31,'Consolidado Resultados'!$L$8:$L$705,0),9))</f>
        <v/>
      </c>
      <c r="J31" s="19" t="str">
        <f>IF(INDEX('Consolidado Resultados'!$A$8:$L$705,MATCH('SAIB Local'!$L31,'Consolidado Resultados'!$L$8:$L$705,0),3)=0,"",INDEX('Consolidado Resultados'!$A$8:$L$705,MATCH('SAIB Local'!$L31,'Consolidado Resultados'!$L$8:$L$705,0),10))</f>
        <v/>
      </c>
      <c r="K31" s="52" t="str">
        <f>+IFERROR(INDEX('Ofertas insignia'!$B$17:$M$52,MATCH('SAIB Local'!$B31,'Ofertas insignia'!$B$17:$B$52,0),MATCH('SAIB Local'!$K$14,'Ofertas insignia'!$B$16:$M$16,0)),"")</f>
        <v/>
      </c>
      <c r="L31" s="38" t="str">
        <f t="shared" si="0"/>
        <v>SAIB Local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Local'!$L32,'Consolidado Resultados'!$L$8:$L$705,0),3)=0,"",INDEX('Consolidado Resultados'!$A$8:$L$705,MATCH('SAIB Local'!$L32,'Consolidado Resultados'!$L$8:$L$705,0),3))</f>
        <v/>
      </c>
      <c r="D32" s="4" t="str">
        <f>IF(INDEX('Consolidado Resultados'!$A$8:$L$705,MATCH('SAIB Local'!$L32,'Consolidado Resultados'!$L$8:$L$705,0),3)=0,"",INDEX('Consolidado Resultados'!$A$8:$L$705,MATCH('SAIB Local'!$L32,'Consolidado Resultados'!$L$8:$L$705,0),4))</f>
        <v/>
      </c>
      <c r="E32" s="4" t="str">
        <f>IF(INDEX('Consolidado Resultados'!$A$8:$L$705,MATCH('SAIB Local'!$L32,'Consolidado Resultados'!$L$8:$L$705,0),3)=0,"",INDEX('Consolidado Resultados'!$A$8:$L$705,MATCH('SAIB Local'!$L32,'Consolidado Resultados'!$L$8:$L$705,0),5))</f>
        <v/>
      </c>
      <c r="F32" s="4" t="str">
        <f>IF(INDEX('Consolidado Resultados'!$A$8:$L$705,MATCH('SAIB Local'!$L32,'Consolidado Resultados'!$L$8:$L$705,0),3)=0,"",INDEX('Consolidado Resultados'!$A$8:$L$705,MATCH('SAIB Local'!$L32,'Consolidado Resultados'!$L$8:$L$705,0),6))</f>
        <v/>
      </c>
      <c r="G32" s="4" t="str">
        <f>IF(INDEX('Consolidado Resultados'!$A$8:$L$705,MATCH('SAIB Local'!$L32,'Consolidado Resultados'!$L$8:$L$705,0),3)=0,"",INDEX('Consolidado Resultados'!$A$8:$L$705,MATCH('SAIB Local'!$L32,'Consolidado Resultados'!$L$8:$L$705,0),7))</f>
        <v/>
      </c>
      <c r="H32" s="4" t="str">
        <f>IF(INDEX('Consolidado Resultados'!$A$8:$L$705,MATCH('SAIB Local'!$L32,'Consolidado Resultados'!$L$8:$L$705,0),3)=0,"",INDEX('Consolidado Resultados'!$A$8:$L$705,MATCH('SAIB Local'!$L32,'Consolidado Resultados'!$L$8:$L$705,0),8))</f>
        <v/>
      </c>
      <c r="I32" s="19" t="str">
        <f>IF(INDEX('Consolidado Resultados'!$A$8:$L$705,MATCH('SAIB Local'!$L32,'Consolidado Resultados'!$L$8:$L$705,0),3)=0,"",INDEX('Consolidado Resultados'!$A$8:$L$705,MATCH('SAIB Local'!$L32,'Consolidado Resultados'!$L$8:$L$705,0),9))</f>
        <v/>
      </c>
      <c r="J32" s="19" t="str">
        <f>IF(INDEX('Consolidado Resultados'!$A$8:$L$705,MATCH('SAIB Local'!$L32,'Consolidado Resultados'!$L$8:$L$705,0),3)=0,"",INDEX('Consolidado Resultados'!$A$8:$L$705,MATCH('SAIB Local'!$L32,'Consolidado Resultados'!$L$8:$L$705,0),10))</f>
        <v/>
      </c>
      <c r="K32" s="52" t="str">
        <f>+IFERROR(INDEX('Ofertas insignia'!$B$17:$M$52,MATCH('SAIB Local'!$B32,'Ofertas insignia'!$B$17:$B$52,0),MATCH('SAIB Local'!$K$14,'Ofertas insignia'!$B$16:$M$16,0)),"")</f>
        <v/>
      </c>
      <c r="L32" s="38" t="str">
        <f t="shared" si="0"/>
        <v>SAIB Local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Local'!$L33,'Consolidado Resultados'!$L$8:$L$705,0),3)=0,"",INDEX('Consolidado Resultados'!$A$8:$L$705,MATCH('SAIB Local'!$L33,'Consolidado Resultados'!$L$8:$L$705,0),3))</f>
        <v/>
      </c>
      <c r="D33" s="4" t="str">
        <f>IF(INDEX('Consolidado Resultados'!$A$8:$L$705,MATCH('SAIB Local'!$L33,'Consolidado Resultados'!$L$8:$L$705,0),3)=0,"",INDEX('Consolidado Resultados'!$A$8:$L$705,MATCH('SAIB Local'!$L33,'Consolidado Resultados'!$L$8:$L$705,0),4))</f>
        <v/>
      </c>
      <c r="E33" s="4" t="str">
        <f>IF(INDEX('Consolidado Resultados'!$A$8:$L$705,MATCH('SAIB Local'!$L33,'Consolidado Resultados'!$L$8:$L$705,0),3)=0,"",INDEX('Consolidado Resultados'!$A$8:$L$705,MATCH('SAIB Local'!$L33,'Consolidado Resultados'!$L$8:$L$705,0),5))</f>
        <v/>
      </c>
      <c r="F33" s="4" t="str">
        <f>IF(INDEX('Consolidado Resultados'!$A$8:$L$705,MATCH('SAIB Local'!$L33,'Consolidado Resultados'!$L$8:$L$705,0),3)=0,"",INDEX('Consolidado Resultados'!$A$8:$L$705,MATCH('SAIB Local'!$L33,'Consolidado Resultados'!$L$8:$L$705,0),6))</f>
        <v/>
      </c>
      <c r="G33" s="4" t="str">
        <f>IF(INDEX('Consolidado Resultados'!$A$8:$L$705,MATCH('SAIB Local'!$L33,'Consolidado Resultados'!$L$8:$L$705,0),3)=0,"",INDEX('Consolidado Resultados'!$A$8:$L$705,MATCH('SAIB Local'!$L33,'Consolidado Resultados'!$L$8:$L$705,0),7))</f>
        <v/>
      </c>
      <c r="H33" s="4" t="str">
        <f>IF(INDEX('Consolidado Resultados'!$A$8:$L$705,MATCH('SAIB Local'!$L33,'Consolidado Resultados'!$L$8:$L$705,0),3)=0,"",INDEX('Consolidado Resultados'!$A$8:$L$705,MATCH('SAIB Local'!$L33,'Consolidado Resultados'!$L$8:$L$705,0),8))</f>
        <v/>
      </c>
      <c r="I33" s="19" t="str">
        <f>IF(INDEX('Consolidado Resultados'!$A$8:$L$705,MATCH('SAIB Local'!$L33,'Consolidado Resultados'!$L$8:$L$705,0),3)=0,"",INDEX('Consolidado Resultados'!$A$8:$L$705,MATCH('SAIB Local'!$L33,'Consolidado Resultados'!$L$8:$L$705,0),9))</f>
        <v/>
      </c>
      <c r="J33" s="19" t="str">
        <f>IF(INDEX('Consolidado Resultados'!$A$8:$L$705,MATCH('SAIB Local'!$L33,'Consolidado Resultados'!$L$8:$L$705,0),3)=0,"",INDEX('Consolidado Resultados'!$A$8:$L$705,MATCH('SAIB Local'!$L33,'Consolidado Resultados'!$L$8:$L$705,0),10))</f>
        <v/>
      </c>
      <c r="K33" s="52" t="str">
        <f>+IFERROR(INDEX('Ofertas insignia'!$B$17:$M$52,MATCH('SAIB Local'!$B33,'Ofertas insignia'!$B$17:$B$52,0),MATCH('SAIB Local'!$K$14,'Ofertas insignia'!$B$16:$M$16,0)),"")</f>
        <v/>
      </c>
      <c r="L33" s="38" t="str">
        <f t="shared" si="0"/>
        <v>SAIB Local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Local'!$L34,'Consolidado Resultados'!$L$8:$L$705,0),3)=0,"",INDEX('Consolidado Resultados'!$A$8:$L$705,MATCH('SAIB Local'!$L34,'Consolidado Resultados'!$L$8:$L$705,0),3))</f>
        <v/>
      </c>
      <c r="D34" s="4" t="str">
        <f>IF(INDEX('Consolidado Resultados'!$A$8:$L$705,MATCH('SAIB Local'!$L34,'Consolidado Resultados'!$L$8:$L$705,0),3)=0,"",INDEX('Consolidado Resultados'!$A$8:$L$705,MATCH('SAIB Local'!$L34,'Consolidado Resultados'!$L$8:$L$705,0),4))</f>
        <v/>
      </c>
      <c r="E34" s="4" t="str">
        <f>IF(INDEX('Consolidado Resultados'!$A$8:$L$705,MATCH('SAIB Local'!$L34,'Consolidado Resultados'!$L$8:$L$705,0),3)=0,"",INDEX('Consolidado Resultados'!$A$8:$L$705,MATCH('SAIB Local'!$L34,'Consolidado Resultados'!$L$8:$L$705,0),5))</f>
        <v/>
      </c>
      <c r="F34" s="4" t="str">
        <f>IF(INDEX('Consolidado Resultados'!$A$8:$L$705,MATCH('SAIB Local'!$L34,'Consolidado Resultados'!$L$8:$L$705,0),3)=0,"",INDEX('Consolidado Resultados'!$A$8:$L$705,MATCH('SAIB Local'!$L34,'Consolidado Resultados'!$L$8:$L$705,0),6))</f>
        <v/>
      </c>
      <c r="G34" s="4" t="str">
        <f>IF(INDEX('Consolidado Resultados'!$A$8:$L$705,MATCH('SAIB Local'!$L34,'Consolidado Resultados'!$L$8:$L$705,0),3)=0,"",INDEX('Consolidado Resultados'!$A$8:$L$705,MATCH('SAIB Local'!$L34,'Consolidado Resultados'!$L$8:$L$705,0),7))</f>
        <v/>
      </c>
      <c r="H34" s="4" t="str">
        <f>IF(INDEX('Consolidado Resultados'!$A$8:$L$705,MATCH('SAIB Local'!$L34,'Consolidado Resultados'!$L$8:$L$705,0),3)=0,"",INDEX('Consolidado Resultados'!$A$8:$L$705,MATCH('SAIB Local'!$L34,'Consolidado Resultados'!$L$8:$L$705,0),8))</f>
        <v/>
      </c>
      <c r="I34" s="19" t="str">
        <f>IF(INDEX('Consolidado Resultados'!$A$8:$L$705,MATCH('SAIB Local'!$L34,'Consolidado Resultados'!$L$8:$L$705,0),3)=0,"",INDEX('Consolidado Resultados'!$A$8:$L$705,MATCH('SAIB Local'!$L34,'Consolidado Resultados'!$L$8:$L$705,0),9))</f>
        <v/>
      </c>
      <c r="J34" s="19" t="str">
        <f>IF(INDEX('Consolidado Resultados'!$A$8:$L$705,MATCH('SAIB Local'!$L34,'Consolidado Resultados'!$L$8:$L$705,0),3)=0,"",INDEX('Consolidado Resultados'!$A$8:$L$705,MATCH('SAIB Local'!$L34,'Consolidado Resultados'!$L$8:$L$705,0),10))</f>
        <v/>
      </c>
      <c r="K34" s="52" t="str">
        <f>+IFERROR(INDEX('Ofertas insignia'!$B$17:$M$52,MATCH('SAIB Local'!$B34,'Ofertas insignia'!$B$17:$B$52,0),MATCH('SAIB Local'!$K$14,'Ofertas insignia'!$B$16:$M$16,0)),"")</f>
        <v/>
      </c>
      <c r="L34" s="38" t="str">
        <f t="shared" si="0"/>
        <v>SAIB Local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Local'!$L35,'Consolidado Resultados'!$L$8:$L$705,0),3)=0,"",INDEX('Consolidado Resultados'!$A$8:$L$705,MATCH('SAIB Local'!$L35,'Consolidado Resultados'!$L$8:$L$705,0),3))</f>
        <v/>
      </c>
      <c r="D35" s="4" t="str">
        <f>IF(INDEX('Consolidado Resultados'!$A$8:$L$705,MATCH('SAIB Local'!$L35,'Consolidado Resultados'!$L$8:$L$705,0),3)=0,"",INDEX('Consolidado Resultados'!$A$8:$L$705,MATCH('SAIB Local'!$L35,'Consolidado Resultados'!$L$8:$L$705,0),4))</f>
        <v/>
      </c>
      <c r="E35" s="4" t="str">
        <f>IF(INDEX('Consolidado Resultados'!$A$8:$L$705,MATCH('SAIB Local'!$L35,'Consolidado Resultados'!$L$8:$L$705,0),3)=0,"",INDEX('Consolidado Resultados'!$A$8:$L$705,MATCH('SAIB Local'!$L35,'Consolidado Resultados'!$L$8:$L$705,0),5))</f>
        <v/>
      </c>
      <c r="F35" s="4" t="str">
        <f>IF(INDEX('Consolidado Resultados'!$A$8:$L$705,MATCH('SAIB Local'!$L35,'Consolidado Resultados'!$L$8:$L$705,0),3)=0,"",INDEX('Consolidado Resultados'!$A$8:$L$705,MATCH('SAIB Local'!$L35,'Consolidado Resultados'!$L$8:$L$705,0),6))</f>
        <v/>
      </c>
      <c r="G35" s="4" t="str">
        <f>IF(INDEX('Consolidado Resultados'!$A$8:$L$705,MATCH('SAIB Local'!$L35,'Consolidado Resultados'!$L$8:$L$705,0),3)=0,"",INDEX('Consolidado Resultados'!$A$8:$L$705,MATCH('SAIB Local'!$L35,'Consolidado Resultados'!$L$8:$L$705,0),7))</f>
        <v/>
      </c>
      <c r="H35" s="4" t="str">
        <f>IF(INDEX('Consolidado Resultados'!$A$8:$L$705,MATCH('SAIB Local'!$L35,'Consolidado Resultados'!$L$8:$L$705,0),3)=0,"",INDEX('Consolidado Resultados'!$A$8:$L$705,MATCH('SAIB Local'!$L35,'Consolidado Resultados'!$L$8:$L$705,0),8))</f>
        <v/>
      </c>
      <c r="I35" s="19" t="str">
        <f>IF(INDEX('Consolidado Resultados'!$A$8:$L$705,MATCH('SAIB Local'!$L35,'Consolidado Resultados'!$L$8:$L$705,0),3)=0,"",INDEX('Consolidado Resultados'!$A$8:$L$705,MATCH('SAIB Local'!$L35,'Consolidado Resultados'!$L$8:$L$705,0),9))</f>
        <v/>
      </c>
      <c r="J35" s="19" t="str">
        <f>IF(INDEX('Consolidado Resultados'!$A$8:$L$705,MATCH('SAIB Local'!$L35,'Consolidado Resultados'!$L$8:$L$705,0),3)=0,"",INDEX('Consolidado Resultados'!$A$8:$L$705,MATCH('SAIB Local'!$L35,'Consolidado Resultados'!$L$8:$L$705,0),10))</f>
        <v/>
      </c>
      <c r="K35" s="52" t="str">
        <f>+IFERROR(INDEX('Ofertas insignia'!$B$17:$M$52,MATCH('SAIB Local'!$B35,'Ofertas insignia'!$B$17:$B$52,0),MATCH('SAIB Local'!$K$14,'Ofertas insignia'!$B$16:$M$16,0)),"")</f>
        <v/>
      </c>
      <c r="L35" s="38" t="str">
        <f t="shared" si="0"/>
        <v>SAIB Local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Local'!$L36,'Consolidado Resultados'!$L$8:$L$705,0),3)=0,"",INDEX('Consolidado Resultados'!$A$8:$L$705,MATCH('SAIB Local'!$L36,'Consolidado Resultados'!$L$8:$L$705,0),3))</f>
        <v/>
      </c>
      <c r="D36" s="4" t="str">
        <f>IF(INDEX('Consolidado Resultados'!$A$8:$L$705,MATCH('SAIB Local'!$L36,'Consolidado Resultados'!$L$8:$L$705,0),3)=0,"",INDEX('Consolidado Resultados'!$A$8:$L$705,MATCH('SAIB Local'!$L36,'Consolidado Resultados'!$L$8:$L$705,0),4))</f>
        <v/>
      </c>
      <c r="E36" s="4" t="str">
        <f>IF(INDEX('Consolidado Resultados'!$A$8:$L$705,MATCH('SAIB Local'!$L36,'Consolidado Resultados'!$L$8:$L$705,0),3)=0,"",INDEX('Consolidado Resultados'!$A$8:$L$705,MATCH('SAIB Local'!$L36,'Consolidado Resultados'!$L$8:$L$705,0),5))</f>
        <v/>
      </c>
      <c r="F36" s="4" t="str">
        <f>IF(INDEX('Consolidado Resultados'!$A$8:$L$705,MATCH('SAIB Local'!$L36,'Consolidado Resultados'!$L$8:$L$705,0),3)=0,"",INDEX('Consolidado Resultados'!$A$8:$L$705,MATCH('SAIB Local'!$L36,'Consolidado Resultados'!$L$8:$L$705,0),6))</f>
        <v/>
      </c>
      <c r="G36" s="4" t="str">
        <f>IF(INDEX('Consolidado Resultados'!$A$8:$L$705,MATCH('SAIB Local'!$L36,'Consolidado Resultados'!$L$8:$L$705,0),3)=0,"",INDEX('Consolidado Resultados'!$A$8:$L$705,MATCH('SAIB Local'!$L36,'Consolidado Resultados'!$L$8:$L$705,0),7))</f>
        <v/>
      </c>
      <c r="H36" s="4" t="str">
        <f>IF(INDEX('Consolidado Resultados'!$A$8:$L$705,MATCH('SAIB Local'!$L36,'Consolidado Resultados'!$L$8:$L$705,0),3)=0,"",INDEX('Consolidado Resultados'!$A$8:$L$705,MATCH('SAIB Local'!$L36,'Consolidado Resultados'!$L$8:$L$705,0),8))</f>
        <v/>
      </c>
      <c r="I36" s="19" t="str">
        <f>IF(INDEX('Consolidado Resultados'!$A$8:$L$705,MATCH('SAIB Local'!$L36,'Consolidado Resultados'!$L$8:$L$705,0),3)=0,"",INDEX('Consolidado Resultados'!$A$8:$L$705,MATCH('SAIB Local'!$L36,'Consolidado Resultados'!$L$8:$L$705,0),9))</f>
        <v/>
      </c>
      <c r="J36" s="19" t="str">
        <f>IF(INDEX('Consolidado Resultados'!$A$8:$L$705,MATCH('SAIB Local'!$L36,'Consolidado Resultados'!$L$8:$L$705,0),3)=0,"",INDEX('Consolidado Resultados'!$A$8:$L$705,MATCH('SAIB Local'!$L36,'Consolidado Resultados'!$L$8:$L$705,0),10))</f>
        <v/>
      </c>
      <c r="K36" s="52" t="str">
        <f>+IFERROR(INDEX('Ofertas insignia'!$B$17:$M$52,MATCH('SAIB Local'!$B36,'Ofertas insignia'!$B$17:$B$52,0),MATCH('SAIB Local'!$K$14,'Ofertas insignia'!$B$16:$M$16,0)),"")</f>
        <v/>
      </c>
      <c r="L36" s="38" t="str">
        <f t="shared" si="0"/>
        <v>SAIB Local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Local'!$L37,'Consolidado Resultados'!$L$8:$L$705,0),3)=0,"",INDEX('Consolidado Resultados'!$A$8:$L$705,MATCH('SAIB Local'!$L37,'Consolidado Resultados'!$L$8:$L$705,0),3))</f>
        <v/>
      </c>
      <c r="D37" s="4" t="str">
        <f>IF(INDEX('Consolidado Resultados'!$A$8:$L$705,MATCH('SAIB Local'!$L37,'Consolidado Resultados'!$L$8:$L$705,0),3)=0,"",INDEX('Consolidado Resultados'!$A$8:$L$705,MATCH('SAIB Local'!$L37,'Consolidado Resultados'!$L$8:$L$705,0),4))</f>
        <v/>
      </c>
      <c r="E37" s="4" t="str">
        <f>IF(INDEX('Consolidado Resultados'!$A$8:$L$705,MATCH('SAIB Local'!$L37,'Consolidado Resultados'!$L$8:$L$705,0),3)=0,"",INDEX('Consolidado Resultados'!$A$8:$L$705,MATCH('SAIB Local'!$L37,'Consolidado Resultados'!$L$8:$L$705,0),5))</f>
        <v/>
      </c>
      <c r="F37" s="4" t="str">
        <f>IF(INDEX('Consolidado Resultados'!$A$8:$L$705,MATCH('SAIB Local'!$L37,'Consolidado Resultados'!$L$8:$L$705,0),3)=0,"",INDEX('Consolidado Resultados'!$A$8:$L$705,MATCH('SAIB Local'!$L37,'Consolidado Resultados'!$L$8:$L$705,0),6))</f>
        <v/>
      </c>
      <c r="G37" s="4" t="str">
        <f>IF(INDEX('Consolidado Resultados'!$A$8:$L$705,MATCH('SAIB Local'!$L37,'Consolidado Resultados'!$L$8:$L$705,0),3)=0,"",INDEX('Consolidado Resultados'!$A$8:$L$705,MATCH('SAIB Local'!$L37,'Consolidado Resultados'!$L$8:$L$705,0),7))</f>
        <v/>
      </c>
      <c r="H37" s="4" t="str">
        <f>IF(INDEX('Consolidado Resultados'!$A$8:$L$705,MATCH('SAIB Local'!$L37,'Consolidado Resultados'!$L$8:$L$705,0),3)=0,"",INDEX('Consolidado Resultados'!$A$8:$L$705,MATCH('SAIB Local'!$L37,'Consolidado Resultados'!$L$8:$L$705,0),8))</f>
        <v/>
      </c>
      <c r="I37" s="19" t="str">
        <f>IF(INDEX('Consolidado Resultados'!$A$8:$L$705,MATCH('SAIB Local'!$L37,'Consolidado Resultados'!$L$8:$L$705,0),3)=0,"",INDEX('Consolidado Resultados'!$A$8:$L$705,MATCH('SAIB Local'!$L37,'Consolidado Resultados'!$L$8:$L$705,0),9))</f>
        <v/>
      </c>
      <c r="J37" s="19" t="str">
        <f>IF(INDEX('Consolidado Resultados'!$A$8:$L$705,MATCH('SAIB Local'!$L37,'Consolidado Resultados'!$L$8:$L$705,0),3)=0,"",INDEX('Consolidado Resultados'!$A$8:$L$705,MATCH('SAIB Local'!$L37,'Consolidado Resultados'!$L$8:$L$705,0),10))</f>
        <v/>
      </c>
      <c r="K37" s="52" t="str">
        <f>+IFERROR(INDEX('Ofertas insignia'!$B$17:$M$52,MATCH('SAIB Local'!$B37,'Ofertas insignia'!$B$17:$B$52,0),MATCH('SAIB Local'!$K$14,'Ofertas insignia'!$B$16:$M$16,0)),"")</f>
        <v/>
      </c>
      <c r="L37" s="38" t="str">
        <f t="shared" si="0"/>
        <v>SAIB Local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Local'!$L38,'Consolidado Resultados'!$L$8:$L$705,0),3)=0,"",INDEX('Consolidado Resultados'!$A$8:$L$705,MATCH('SAIB Local'!$L38,'Consolidado Resultados'!$L$8:$L$705,0),3))</f>
        <v/>
      </c>
      <c r="D38" s="4" t="str">
        <f>IF(INDEX('Consolidado Resultados'!$A$8:$L$705,MATCH('SAIB Local'!$L38,'Consolidado Resultados'!$L$8:$L$705,0),3)=0,"",INDEX('Consolidado Resultados'!$A$8:$L$705,MATCH('SAIB Local'!$L38,'Consolidado Resultados'!$L$8:$L$705,0),4))</f>
        <v/>
      </c>
      <c r="E38" s="4" t="str">
        <f>IF(INDEX('Consolidado Resultados'!$A$8:$L$705,MATCH('SAIB Local'!$L38,'Consolidado Resultados'!$L$8:$L$705,0),3)=0,"",INDEX('Consolidado Resultados'!$A$8:$L$705,MATCH('SAIB Local'!$L38,'Consolidado Resultados'!$L$8:$L$705,0),5))</f>
        <v/>
      </c>
      <c r="F38" s="4" t="str">
        <f>IF(INDEX('Consolidado Resultados'!$A$8:$L$705,MATCH('SAIB Local'!$L38,'Consolidado Resultados'!$L$8:$L$705,0),3)=0,"",INDEX('Consolidado Resultados'!$A$8:$L$705,MATCH('SAIB Local'!$L38,'Consolidado Resultados'!$L$8:$L$705,0),6))</f>
        <v/>
      </c>
      <c r="G38" s="4" t="str">
        <f>IF(INDEX('Consolidado Resultados'!$A$8:$L$705,MATCH('SAIB Local'!$L38,'Consolidado Resultados'!$L$8:$L$705,0),3)=0,"",INDEX('Consolidado Resultados'!$A$8:$L$705,MATCH('SAIB Local'!$L38,'Consolidado Resultados'!$L$8:$L$705,0),7))</f>
        <v/>
      </c>
      <c r="H38" s="4" t="str">
        <f>IF(INDEX('Consolidado Resultados'!$A$8:$L$705,MATCH('SAIB Local'!$L38,'Consolidado Resultados'!$L$8:$L$705,0),3)=0,"",INDEX('Consolidado Resultados'!$A$8:$L$705,MATCH('SAIB Local'!$L38,'Consolidado Resultados'!$L$8:$L$705,0),8))</f>
        <v/>
      </c>
      <c r="I38" s="19" t="str">
        <f>IF(INDEX('Consolidado Resultados'!$A$8:$L$705,MATCH('SAIB Local'!$L38,'Consolidado Resultados'!$L$8:$L$705,0),3)=0,"",INDEX('Consolidado Resultados'!$A$8:$L$705,MATCH('SAIB Local'!$L38,'Consolidado Resultados'!$L$8:$L$705,0),9))</f>
        <v/>
      </c>
      <c r="J38" s="19" t="str">
        <f>IF(INDEX('Consolidado Resultados'!$A$8:$L$705,MATCH('SAIB Local'!$L38,'Consolidado Resultados'!$L$8:$L$705,0),3)=0,"",INDEX('Consolidado Resultados'!$A$8:$L$705,MATCH('SAIB Local'!$L38,'Consolidado Resultados'!$L$8:$L$705,0),10))</f>
        <v/>
      </c>
      <c r="K38" s="52" t="str">
        <f>+IFERROR(INDEX('Ofertas insignia'!$B$17:$M$52,MATCH('SAIB Local'!$B38,'Ofertas insignia'!$B$17:$B$52,0),MATCH('SAIB Local'!$K$14,'Ofertas insignia'!$B$16:$M$16,0)),"")</f>
        <v/>
      </c>
      <c r="L38" s="38" t="str">
        <f t="shared" si="0"/>
        <v>SAIB Local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Local'!$L39,'Consolidado Resultados'!$L$8:$L$705,0),3)=0,"",INDEX('Consolidado Resultados'!$A$8:$L$705,MATCH('SAIB Local'!$L39,'Consolidado Resultados'!$L$8:$L$705,0),3))</f>
        <v/>
      </c>
      <c r="D39" s="4" t="str">
        <f>IF(INDEX('Consolidado Resultados'!$A$8:$L$705,MATCH('SAIB Local'!$L39,'Consolidado Resultados'!$L$8:$L$705,0),3)=0,"",INDEX('Consolidado Resultados'!$A$8:$L$705,MATCH('SAIB Local'!$L39,'Consolidado Resultados'!$L$8:$L$705,0),4))</f>
        <v/>
      </c>
      <c r="E39" s="4" t="str">
        <f>IF(INDEX('Consolidado Resultados'!$A$8:$L$705,MATCH('SAIB Local'!$L39,'Consolidado Resultados'!$L$8:$L$705,0),3)=0,"",INDEX('Consolidado Resultados'!$A$8:$L$705,MATCH('SAIB Local'!$L39,'Consolidado Resultados'!$L$8:$L$705,0),5))</f>
        <v/>
      </c>
      <c r="F39" s="4" t="str">
        <f>IF(INDEX('Consolidado Resultados'!$A$8:$L$705,MATCH('SAIB Local'!$L39,'Consolidado Resultados'!$L$8:$L$705,0),3)=0,"",INDEX('Consolidado Resultados'!$A$8:$L$705,MATCH('SAIB Local'!$L39,'Consolidado Resultados'!$L$8:$L$705,0),6))</f>
        <v/>
      </c>
      <c r="G39" s="4" t="str">
        <f>IF(INDEX('Consolidado Resultados'!$A$8:$L$705,MATCH('SAIB Local'!$L39,'Consolidado Resultados'!$L$8:$L$705,0),3)=0,"",INDEX('Consolidado Resultados'!$A$8:$L$705,MATCH('SAIB Local'!$L39,'Consolidado Resultados'!$L$8:$L$705,0),7))</f>
        <v/>
      </c>
      <c r="H39" s="4" t="str">
        <f>IF(INDEX('Consolidado Resultados'!$A$8:$L$705,MATCH('SAIB Local'!$L39,'Consolidado Resultados'!$L$8:$L$705,0),3)=0,"",INDEX('Consolidado Resultados'!$A$8:$L$705,MATCH('SAIB Local'!$L39,'Consolidado Resultados'!$L$8:$L$705,0),8))</f>
        <v/>
      </c>
      <c r="I39" s="19" t="str">
        <f>IF(INDEX('Consolidado Resultados'!$A$8:$L$705,MATCH('SAIB Local'!$L39,'Consolidado Resultados'!$L$8:$L$705,0),3)=0,"",INDEX('Consolidado Resultados'!$A$8:$L$705,MATCH('SAIB Local'!$L39,'Consolidado Resultados'!$L$8:$L$705,0),9))</f>
        <v/>
      </c>
      <c r="J39" s="19" t="str">
        <f>IF(INDEX('Consolidado Resultados'!$A$8:$L$705,MATCH('SAIB Local'!$L39,'Consolidado Resultados'!$L$8:$L$705,0),3)=0,"",INDEX('Consolidado Resultados'!$A$8:$L$705,MATCH('SAIB Local'!$L39,'Consolidado Resultados'!$L$8:$L$705,0),10))</f>
        <v/>
      </c>
      <c r="K39" s="52" t="str">
        <f>+IFERROR(INDEX('Ofertas insignia'!$B$17:$M$52,MATCH('SAIB Local'!$B39,'Ofertas insignia'!$B$17:$B$52,0),MATCH('SAIB Local'!$K$14,'Ofertas insignia'!$B$16:$M$16,0)),"")</f>
        <v/>
      </c>
      <c r="L39" s="38" t="str">
        <f t="shared" si="0"/>
        <v>SAIB Local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Local'!$L40,'Consolidado Resultados'!$L$8:$L$705,0),3)=0,"",INDEX('Consolidado Resultados'!$A$8:$L$705,MATCH('SAIB Local'!$L40,'Consolidado Resultados'!$L$8:$L$705,0),3))</f>
        <v/>
      </c>
      <c r="D40" s="4" t="str">
        <f>IF(INDEX('Consolidado Resultados'!$A$8:$L$705,MATCH('SAIB Local'!$L40,'Consolidado Resultados'!$L$8:$L$705,0),3)=0,"",INDEX('Consolidado Resultados'!$A$8:$L$705,MATCH('SAIB Local'!$L40,'Consolidado Resultados'!$L$8:$L$705,0),4))</f>
        <v/>
      </c>
      <c r="E40" s="4" t="str">
        <f>IF(INDEX('Consolidado Resultados'!$A$8:$L$705,MATCH('SAIB Local'!$L40,'Consolidado Resultados'!$L$8:$L$705,0),3)=0,"",INDEX('Consolidado Resultados'!$A$8:$L$705,MATCH('SAIB Local'!$L40,'Consolidado Resultados'!$L$8:$L$705,0),5))</f>
        <v/>
      </c>
      <c r="F40" s="4" t="str">
        <f>IF(INDEX('Consolidado Resultados'!$A$8:$L$705,MATCH('SAIB Local'!$L40,'Consolidado Resultados'!$L$8:$L$705,0),3)=0,"",INDEX('Consolidado Resultados'!$A$8:$L$705,MATCH('SAIB Local'!$L40,'Consolidado Resultados'!$L$8:$L$705,0),6))</f>
        <v/>
      </c>
      <c r="G40" s="4" t="str">
        <f>IF(INDEX('Consolidado Resultados'!$A$8:$L$705,MATCH('SAIB Local'!$L40,'Consolidado Resultados'!$L$8:$L$705,0),3)=0,"",INDEX('Consolidado Resultados'!$A$8:$L$705,MATCH('SAIB Local'!$L40,'Consolidado Resultados'!$L$8:$L$705,0),7))</f>
        <v/>
      </c>
      <c r="H40" s="4" t="str">
        <f>IF(INDEX('Consolidado Resultados'!$A$8:$L$705,MATCH('SAIB Local'!$L40,'Consolidado Resultados'!$L$8:$L$705,0),3)=0,"",INDEX('Consolidado Resultados'!$A$8:$L$705,MATCH('SAIB Local'!$L40,'Consolidado Resultados'!$L$8:$L$705,0),8))</f>
        <v/>
      </c>
      <c r="I40" s="19" t="str">
        <f>IF(INDEX('Consolidado Resultados'!$A$8:$L$705,MATCH('SAIB Local'!$L40,'Consolidado Resultados'!$L$8:$L$705,0),3)=0,"",INDEX('Consolidado Resultados'!$A$8:$L$705,MATCH('SAIB Local'!$L40,'Consolidado Resultados'!$L$8:$L$705,0),9))</f>
        <v/>
      </c>
      <c r="J40" s="19" t="str">
        <f>IF(INDEX('Consolidado Resultados'!$A$8:$L$705,MATCH('SAIB Local'!$L40,'Consolidado Resultados'!$L$8:$L$705,0),3)=0,"",INDEX('Consolidado Resultados'!$A$8:$L$705,MATCH('SAIB Local'!$L40,'Consolidado Resultados'!$L$8:$L$705,0),10))</f>
        <v/>
      </c>
      <c r="K40" s="52" t="str">
        <f>+IFERROR(INDEX('Ofertas insignia'!$B$17:$M$52,MATCH('SAIB Local'!$B40,'Ofertas insignia'!$B$17:$B$52,0),MATCH('SAIB Local'!$K$14,'Ofertas insignia'!$B$16:$M$16,0)),"")</f>
        <v/>
      </c>
      <c r="L40" s="38" t="str">
        <f t="shared" si="0"/>
        <v>SAIB Local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Local'!$L41,'Consolidado Resultados'!$L$8:$L$705,0),3)=0,"",INDEX('Consolidado Resultados'!$A$8:$L$705,MATCH('SAIB Local'!$L41,'Consolidado Resultados'!$L$8:$L$705,0),3))</f>
        <v/>
      </c>
      <c r="D41" s="4" t="str">
        <f>IF(INDEX('Consolidado Resultados'!$A$8:$L$705,MATCH('SAIB Local'!$L41,'Consolidado Resultados'!$L$8:$L$705,0),3)=0,"",INDEX('Consolidado Resultados'!$A$8:$L$705,MATCH('SAIB Local'!$L41,'Consolidado Resultados'!$L$8:$L$705,0),4))</f>
        <v/>
      </c>
      <c r="E41" s="4" t="str">
        <f>IF(INDEX('Consolidado Resultados'!$A$8:$L$705,MATCH('SAIB Local'!$L41,'Consolidado Resultados'!$L$8:$L$705,0),3)=0,"",INDEX('Consolidado Resultados'!$A$8:$L$705,MATCH('SAIB Local'!$L41,'Consolidado Resultados'!$L$8:$L$705,0),5))</f>
        <v/>
      </c>
      <c r="F41" s="4" t="str">
        <f>IF(INDEX('Consolidado Resultados'!$A$8:$L$705,MATCH('SAIB Local'!$L41,'Consolidado Resultados'!$L$8:$L$705,0),3)=0,"",INDEX('Consolidado Resultados'!$A$8:$L$705,MATCH('SAIB Local'!$L41,'Consolidado Resultados'!$L$8:$L$705,0),6))</f>
        <v/>
      </c>
      <c r="G41" s="4" t="str">
        <f>IF(INDEX('Consolidado Resultados'!$A$8:$L$705,MATCH('SAIB Local'!$L41,'Consolidado Resultados'!$L$8:$L$705,0),3)=0,"",INDEX('Consolidado Resultados'!$A$8:$L$705,MATCH('SAIB Local'!$L41,'Consolidado Resultados'!$L$8:$L$705,0),7))</f>
        <v/>
      </c>
      <c r="H41" s="4" t="str">
        <f>IF(INDEX('Consolidado Resultados'!$A$8:$L$705,MATCH('SAIB Local'!$L41,'Consolidado Resultados'!$L$8:$L$705,0),3)=0,"",INDEX('Consolidado Resultados'!$A$8:$L$705,MATCH('SAIB Local'!$L41,'Consolidado Resultados'!$L$8:$L$705,0),8))</f>
        <v/>
      </c>
      <c r="I41" s="19" t="str">
        <f>IF(INDEX('Consolidado Resultados'!$A$8:$L$705,MATCH('SAIB Local'!$L41,'Consolidado Resultados'!$L$8:$L$705,0),3)=0,"",INDEX('Consolidado Resultados'!$A$8:$L$705,MATCH('SAIB Local'!$L41,'Consolidado Resultados'!$L$8:$L$705,0),9))</f>
        <v/>
      </c>
      <c r="J41" s="19" t="str">
        <f>IF(INDEX('Consolidado Resultados'!$A$8:$L$705,MATCH('SAIB Local'!$L41,'Consolidado Resultados'!$L$8:$L$705,0),3)=0,"",INDEX('Consolidado Resultados'!$A$8:$L$705,MATCH('SAIB Local'!$L41,'Consolidado Resultados'!$L$8:$L$705,0),10))</f>
        <v/>
      </c>
      <c r="K41" s="52" t="str">
        <f>+IFERROR(INDEX('Ofertas insignia'!$B$17:$M$52,MATCH('SAIB Local'!$B41,'Ofertas insignia'!$B$17:$B$52,0),MATCH('SAIB Local'!$K$14,'Ofertas insignia'!$B$16:$M$16,0)),"")</f>
        <v/>
      </c>
      <c r="L41" s="38" t="str">
        <f t="shared" si="0"/>
        <v>SAIB Local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Local'!$L42,'Consolidado Resultados'!$L$8:$L$705,0),3)=0,"",INDEX('Consolidado Resultados'!$A$8:$L$705,MATCH('SAIB Local'!$L42,'Consolidado Resultados'!$L$8:$L$705,0),3))</f>
        <v/>
      </c>
      <c r="D42" s="4" t="str">
        <f>IF(INDEX('Consolidado Resultados'!$A$8:$L$705,MATCH('SAIB Local'!$L42,'Consolidado Resultados'!$L$8:$L$705,0),3)=0,"",INDEX('Consolidado Resultados'!$A$8:$L$705,MATCH('SAIB Local'!$L42,'Consolidado Resultados'!$L$8:$L$705,0),4))</f>
        <v/>
      </c>
      <c r="E42" s="4" t="str">
        <f>IF(INDEX('Consolidado Resultados'!$A$8:$L$705,MATCH('SAIB Local'!$L42,'Consolidado Resultados'!$L$8:$L$705,0),3)=0,"",INDEX('Consolidado Resultados'!$A$8:$L$705,MATCH('SAIB Local'!$L42,'Consolidado Resultados'!$L$8:$L$705,0),5))</f>
        <v/>
      </c>
      <c r="F42" s="4" t="str">
        <f>IF(INDEX('Consolidado Resultados'!$A$8:$L$705,MATCH('SAIB Local'!$L42,'Consolidado Resultados'!$L$8:$L$705,0),3)=0,"",INDEX('Consolidado Resultados'!$A$8:$L$705,MATCH('SAIB Local'!$L42,'Consolidado Resultados'!$L$8:$L$705,0),6))</f>
        <v/>
      </c>
      <c r="G42" s="4" t="str">
        <f>IF(INDEX('Consolidado Resultados'!$A$8:$L$705,MATCH('SAIB Local'!$L42,'Consolidado Resultados'!$L$8:$L$705,0),3)=0,"",INDEX('Consolidado Resultados'!$A$8:$L$705,MATCH('SAIB Local'!$L42,'Consolidado Resultados'!$L$8:$L$705,0),7))</f>
        <v/>
      </c>
      <c r="H42" s="4" t="str">
        <f>IF(INDEX('Consolidado Resultados'!$A$8:$L$705,MATCH('SAIB Local'!$L42,'Consolidado Resultados'!$L$8:$L$705,0),3)=0,"",INDEX('Consolidado Resultados'!$A$8:$L$705,MATCH('SAIB Local'!$L42,'Consolidado Resultados'!$L$8:$L$705,0),8))</f>
        <v/>
      </c>
      <c r="I42" s="19" t="str">
        <f>IF(INDEX('Consolidado Resultados'!$A$8:$L$705,MATCH('SAIB Local'!$L42,'Consolidado Resultados'!$L$8:$L$705,0),3)=0,"",INDEX('Consolidado Resultados'!$A$8:$L$705,MATCH('SAIB Local'!$L42,'Consolidado Resultados'!$L$8:$L$705,0),9))</f>
        <v/>
      </c>
      <c r="J42" s="19" t="str">
        <f>IF(INDEX('Consolidado Resultados'!$A$8:$L$705,MATCH('SAIB Local'!$L42,'Consolidado Resultados'!$L$8:$L$705,0),3)=0,"",INDEX('Consolidado Resultados'!$A$8:$L$705,MATCH('SAIB Local'!$L42,'Consolidado Resultados'!$L$8:$L$705,0),10))</f>
        <v/>
      </c>
      <c r="K42" s="52" t="str">
        <f>+IFERROR(INDEX('Ofertas insignia'!$B$17:$M$52,MATCH('SAIB Local'!$B42,'Ofertas insignia'!$B$17:$B$52,0),MATCH('SAIB Local'!$K$14,'Ofertas insignia'!$B$16:$M$16,0)),"")</f>
        <v/>
      </c>
      <c r="L42" s="38" t="str">
        <f t="shared" si="0"/>
        <v>SAIB Local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Local'!$L43,'Consolidado Resultados'!$L$8:$L$705,0),3)=0,"",INDEX('Consolidado Resultados'!$A$8:$L$705,MATCH('SAIB Local'!$L43,'Consolidado Resultados'!$L$8:$L$705,0),3))</f>
        <v/>
      </c>
      <c r="D43" s="4" t="str">
        <f>IF(INDEX('Consolidado Resultados'!$A$8:$L$705,MATCH('SAIB Local'!$L43,'Consolidado Resultados'!$L$8:$L$705,0),3)=0,"",INDEX('Consolidado Resultados'!$A$8:$L$705,MATCH('SAIB Local'!$L43,'Consolidado Resultados'!$L$8:$L$705,0),4))</f>
        <v/>
      </c>
      <c r="E43" s="4" t="str">
        <f>IF(INDEX('Consolidado Resultados'!$A$8:$L$705,MATCH('SAIB Local'!$L43,'Consolidado Resultados'!$L$8:$L$705,0),3)=0,"",INDEX('Consolidado Resultados'!$A$8:$L$705,MATCH('SAIB Local'!$L43,'Consolidado Resultados'!$L$8:$L$705,0),5))</f>
        <v/>
      </c>
      <c r="F43" s="4" t="str">
        <f>IF(INDEX('Consolidado Resultados'!$A$8:$L$705,MATCH('SAIB Local'!$L43,'Consolidado Resultados'!$L$8:$L$705,0),3)=0,"",INDEX('Consolidado Resultados'!$A$8:$L$705,MATCH('SAIB Local'!$L43,'Consolidado Resultados'!$L$8:$L$705,0),6))</f>
        <v/>
      </c>
      <c r="G43" s="4" t="str">
        <f>IF(INDEX('Consolidado Resultados'!$A$8:$L$705,MATCH('SAIB Local'!$L43,'Consolidado Resultados'!$L$8:$L$705,0),3)=0,"",INDEX('Consolidado Resultados'!$A$8:$L$705,MATCH('SAIB Local'!$L43,'Consolidado Resultados'!$L$8:$L$705,0),7))</f>
        <v/>
      </c>
      <c r="H43" s="4" t="str">
        <f>IF(INDEX('Consolidado Resultados'!$A$8:$L$705,MATCH('SAIB Local'!$L43,'Consolidado Resultados'!$L$8:$L$705,0),3)=0,"",INDEX('Consolidado Resultados'!$A$8:$L$705,MATCH('SAIB Local'!$L43,'Consolidado Resultados'!$L$8:$L$705,0),8))</f>
        <v/>
      </c>
      <c r="I43" s="19" t="str">
        <f>IF(INDEX('Consolidado Resultados'!$A$8:$L$705,MATCH('SAIB Local'!$L43,'Consolidado Resultados'!$L$8:$L$705,0),3)=0,"",INDEX('Consolidado Resultados'!$A$8:$L$705,MATCH('SAIB Local'!$L43,'Consolidado Resultados'!$L$8:$L$705,0),9))</f>
        <v/>
      </c>
      <c r="J43" s="19" t="str">
        <f>IF(INDEX('Consolidado Resultados'!$A$8:$L$705,MATCH('SAIB Local'!$L43,'Consolidado Resultados'!$L$8:$L$705,0),3)=0,"",INDEX('Consolidado Resultados'!$A$8:$L$705,MATCH('SAIB Local'!$L43,'Consolidado Resultados'!$L$8:$L$705,0),10))</f>
        <v/>
      </c>
      <c r="K43" s="52" t="str">
        <f>+IFERROR(INDEX('Ofertas insignia'!$B$17:$M$52,MATCH('SAIB Local'!$B43,'Ofertas insignia'!$B$17:$B$52,0),MATCH('SAIB Local'!$K$14,'Ofertas insignia'!$B$16:$M$16,0)),"")</f>
        <v/>
      </c>
      <c r="L43" s="38" t="str">
        <f t="shared" si="0"/>
        <v>SAIB Local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Local'!$L44,'Consolidado Resultados'!$L$8:$L$705,0),3)=0,"",INDEX('Consolidado Resultados'!$A$8:$L$705,MATCH('SAIB Local'!$L44,'Consolidado Resultados'!$L$8:$L$705,0),3))</f>
        <v/>
      </c>
      <c r="D44" s="4" t="str">
        <f>IF(INDEX('Consolidado Resultados'!$A$8:$L$705,MATCH('SAIB Local'!$L44,'Consolidado Resultados'!$L$8:$L$705,0),3)=0,"",INDEX('Consolidado Resultados'!$A$8:$L$705,MATCH('SAIB Local'!$L44,'Consolidado Resultados'!$L$8:$L$705,0),4))</f>
        <v/>
      </c>
      <c r="E44" s="4" t="str">
        <f>IF(INDEX('Consolidado Resultados'!$A$8:$L$705,MATCH('SAIB Local'!$L44,'Consolidado Resultados'!$L$8:$L$705,0),3)=0,"",INDEX('Consolidado Resultados'!$A$8:$L$705,MATCH('SAIB Local'!$L44,'Consolidado Resultados'!$L$8:$L$705,0),5))</f>
        <v/>
      </c>
      <c r="F44" s="4" t="str">
        <f>IF(INDEX('Consolidado Resultados'!$A$8:$L$705,MATCH('SAIB Local'!$L44,'Consolidado Resultados'!$L$8:$L$705,0),3)=0,"",INDEX('Consolidado Resultados'!$A$8:$L$705,MATCH('SAIB Local'!$L44,'Consolidado Resultados'!$L$8:$L$705,0),6))</f>
        <v/>
      </c>
      <c r="G44" s="4" t="str">
        <f>IF(INDEX('Consolidado Resultados'!$A$8:$L$705,MATCH('SAIB Local'!$L44,'Consolidado Resultados'!$L$8:$L$705,0),3)=0,"",INDEX('Consolidado Resultados'!$A$8:$L$705,MATCH('SAIB Local'!$L44,'Consolidado Resultados'!$L$8:$L$705,0),7))</f>
        <v/>
      </c>
      <c r="H44" s="4" t="str">
        <f>IF(INDEX('Consolidado Resultados'!$A$8:$L$705,MATCH('SAIB Local'!$L44,'Consolidado Resultados'!$L$8:$L$705,0),3)=0,"",INDEX('Consolidado Resultados'!$A$8:$L$705,MATCH('SAIB Local'!$L44,'Consolidado Resultados'!$L$8:$L$705,0),8))</f>
        <v/>
      </c>
      <c r="I44" s="19" t="str">
        <f>IF(INDEX('Consolidado Resultados'!$A$8:$L$705,MATCH('SAIB Local'!$L44,'Consolidado Resultados'!$L$8:$L$705,0),3)=0,"",INDEX('Consolidado Resultados'!$A$8:$L$705,MATCH('SAIB Local'!$L44,'Consolidado Resultados'!$L$8:$L$705,0),9))</f>
        <v/>
      </c>
      <c r="J44" s="19" t="str">
        <f>IF(INDEX('Consolidado Resultados'!$A$8:$L$705,MATCH('SAIB Local'!$L44,'Consolidado Resultados'!$L$8:$L$705,0),3)=0,"",INDEX('Consolidado Resultados'!$A$8:$L$705,MATCH('SAIB Local'!$L44,'Consolidado Resultados'!$L$8:$L$705,0),10))</f>
        <v/>
      </c>
      <c r="K44" s="52" t="str">
        <f>+IFERROR(INDEX('Ofertas insignia'!$B$17:$M$52,MATCH('SAIB Local'!$B44,'Ofertas insignia'!$B$17:$B$52,0),MATCH('SAIB Local'!$K$14,'Ofertas insignia'!$B$16:$M$16,0)),"")</f>
        <v/>
      </c>
      <c r="L44" s="38" t="str">
        <f t="shared" si="0"/>
        <v>SAIB Local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Local'!$L45,'Consolidado Resultados'!$L$8:$L$705,0),3)=0,"",INDEX('Consolidado Resultados'!$A$8:$L$705,MATCH('SAIB Local'!$L45,'Consolidado Resultados'!$L$8:$L$705,0),3))</f>
        <v/>
      </c>
      <c r="D45" s="4" t="str">
        <f>IF(INDEX('Consolidado Resultados'!$A$8:$L$705,MATCH('SAIB Local'!$L45,'Consolidado Resultados'!$L$8:$L$705,0),3)=0,"",INDEX('Consolidado Resultados'!$A$8:$L$705,MATCH('SAIB Local'!$L45,'Consolidado Resultados'!$L$8:$L$705,0),4))</f>
        <v/>
      </c>
      <c r="E45" s="4" t="str">
        <f>IF(INDEX('Consolidado Resultados'!$A$8:$L$705,MATCH('SAIB Local'!$L45,'Consolidado Resultados'!$L$8:$L$705,0),3)=0,"",INDEX('Consolidado Resultados'!$A$8:$L$705,MATCH('SAIB Local'!$L45,'Consolidado Resultados'!$L$8:$L$705,0),5))</f>
        <v/>
      </c>
      <c r="F45" s="4" t="str">
        <f>IF(INDEX('Consolidado Resultados'!$A$8:$L$705,MATCH('SAIB Local'!$L45,'Consolidado Resultados'!$L$8:$L$705,0),3)=0,"",INDEX('Consolidado Resultados'!$A$8:$L$705,MATCH('SAIB Local'!$L45,'Consolidado Resultados'!$L$8:$L$705,0),6))</f>
        <v/>
      </c>
      <c r="G45" s="4" t="str">
        <f>IF(INDEX('Consolidado Resultados'!$A$8:$L$705,MATCH('SAIB Local'!$L45,'Consolidado Resultados'!$L$8:$L$705,0),3)=0,"",INDEX('Consolidado Resultados'!$A$8:$L$705,MATCH('SAIB Local'!$L45,'Consolidado Resultados'!$L$8:$L$705,0),7))</f>
        <v/>
      </c>
      <c r="H45" s="4" t="str">
        <f>IF(INDEX('Consolidado Resultados'!$A$8:$L$705,MATCH('SAIB Local'!$L45,'Consolidado Resultados'!$L$8:$L$705,0),3)=0,"",INDEX('Consolidado Resultados'!$A$8:$L$705,MATCH('SAIB Local'!$L45,'Consolidado Resultados'!$L$8:$L$705,0),8))</f>
        <v/>
      </c>
      <c r="I45" s="19" t="str">
        <f>IF(INDEX('Consolidado Resultados'!$A$8:$L$705,MATCH('SAIB Local'!$L45,'Consolidado Resultados'!$L$8:$L$705,0),3)=0,"",INDEX('Consolidado Resultados'!$A$8:$L$705,MATCH('SAIB Local'!$L45,'Consolidado Resultados'!$L$8:$L$705,0),9))</f>
        <v/>
      </c>
      <c r="J45" s="19" t="str">
        <f>IF(INDEX('Consolidado Resultados'!$A$8:$L$705,MATCH('SAIB Local'!$L45,'Consolidado Resultados'!$L$8:$L$705,0),3)=0,"",INDEX('Consolidado Resultados'!$A$8:$L$705,MATCH('SAIB Local'!$L45,'Consolidado Resultados'!$L$8:$L$705,0),10))</f>
        <v/>
      </c>
      <c r="K45" s="52" t="str">
        <f>+IFERROR(INDEX('Ofertas insignia'!$B$17:$M$52,MATCH('SAIB Local'!$B45,'Ofertas insignia'!$B$17:$B$52,0),MATCH('SAIB Local'!$K$14,'Ofertas insignia'!$B$16:$M$16,0)),"")</f>
        <v/>
      </c>
      <c r="L45" s="38" t="str">
        <f t="shared" si="0"/>
        <v>SAIB Local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Local'!$L46,'Consolidado Resultados'!$L$8:$L$705,0),3)=0,"",INDEX('Consolidado Resultados'!$A$8:$L$705,MATCH('SAIB Local'!$L46,'Consolidado Resultados'!$L$8:$L$705,0),3))</f>
        <v/>
      </c>
      <c r="D46" s="4" t="str">
        <f>IF(INDEX('Consolidado Resultados'!$A$8:$L$705,MATCH('SAIB Local'!$L46,'Consolidado Resultados'!$L$8:$L$705,0),3)=0,"",INDEX('Consolidado Resultados'!$A$8:$L$705,MATCH('SAIB Local'!$L46,'Consolidado Resultados'!$L$8:$L$705,0),4))</f>
        <v/>
      </c>
      <c r="E46" s="4" t="str">
        <f>IF(INDEX('Consolidado Resultados'!$A$8:$L$705,MATCH('SAIB Local'!$L46,'Consolidado Resultados'!$L$8:$L$705,0),3)=0,"",INDEX('Consolidado Resultados'!$A$8:$L$705,MATCH('SAIB Local'!$L46,'Consolidado Resultados'!$L$8:$L$705,0),5))</f>
        <v/>
      </c>
      <c r="F46" s="4" t="str">
        <f>IF(INDEX('Consolidado Resultados'!$A$8:$L$705,MATCH('SAIB Local'!$L46,'Consolidado Resultados'!$L$8:$L$705,0),3)=0,"",INDEX('Consolidado Resultados'!$A$8:$L$705,MATCH('SAIB Local'!$L46,'Consolidado Resultados'!$L$8:$L$705,0),6))</f>
        <v/>
      </c>
      <c r="G46" s="4" t="str">
        <f>IF(INDEX('Consolidado Resultados'!$A$8:$L$705,MATCH('SAIB Local'!$L46,'Consolidado Resultados'!$L$8:$L$705,0),3)=0,"",INDEX('Consolidado Resultados'!$A$8:$L$705,MATCH('SAIB Local'!$L46,'Consolidado Resultados'!$L$8:$L$705,0),7))</f>
        <v/>
      </c>
      <c r="H46" s="4" t="str">
        <f>IF(INDEX('Consolidado Resultados'!$A$8:$L$705,MATCH('SAIB Local'!$L46,'Consolidado Resultados'!$L$8:$L$705,0),3)=0,"",INDEX('Consolidado Resultados'!$A$8:$L$705,MATCH('SAIB Local'!$L46,'Consolidado Resultados'!$L$8:$L$705,0),8))</f>
        <v/>
      </c>
      <c r="I46" s="19" t="str">
        <f>IF(INDEX('Consolidado Resultados'!$A$8:$L$705,MATCH('SAIB Local'!$L46,'Consolidado Resultados'!$L$8:$L$705,0),3)=0,"",INDEX('Consolidado Resultados'!$A$8:$L$705,MATCH('SAIB Local'!$L46,'Consolidado Resultados'!$L$8:$L$705,0),9))</f>
        <v/>
      </c>
      <c r="J46" s="19" t="str">
        <f>IF(INDEX('Consolidado Resultados'!$A$8:$L$705,MATCH('SAIB Local'!$L46,'Consolidado Resultados'!$L$8:$L$705,0),3)=0,"",INDEX('Consolidado Resultados'!$A$8:$L$705,MATCH('SAIB Local'!$L46,'Consolidado Resultados'!$L$8:$L$705,0),10))</f>
        <v/>
      </c>
      <c r="K46" s="52" t="str">
        <f>+IFERROR(INDEX('Ofertas insignia'!$B$17:$M$52,MATCH('SAIB Local'!$B46,'Ofertas insignia'!$B$17:$B$52,0),MATCH('SAIB Local'!$K$14,'Ofertas insignia'!$B$16:$M$16,0)),"")</f>
        <v/>
      </c>
      <c r="L46" s="38" t="str">
        <f t="shared" si="0"/>
        <v>SAIB Local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Local'!$L47,'Consolidado Resultados'!$L$8:$L$705,0),3)=0,"",INDEX('Consolidado Resultados'!$A$8:$L$705,MATCH('SAIB Local'!$L47,'Consolidado Resultados'!$L$8:$L$705,0),3))</f>
        <v/>
      </c>
      <c r="D47" s="4" t="str">
        <f>IF(INDEX('Consolidado Resultados'!$A$8:$L$705,MATCH('SAIB Local'!$L47,'Consolidado Resultados'!$L$8:$L$705,0),3)=0,"",INDEX('Consolidado Resultados'!$A$8:$L$705,MATCH('SAIB Local'!$L47,'Consolidado Resultados'!$L$8:$L$705,0),4))</f>
        <v/>
      </c>
      <c r="E47" s="4" t="str">
        <f>IF(INDEX('Consolidado Resultados'!$A$8:$L$705,MATCH('SAIB Local'!$L47,'Consolidado Resultados'!$L$8:$L$705,0),3)=0,"",INDEX('Consolidado Resultados'!$A$8:$L$705,MATCH('SAIB Local'!$L47,'Consolidado Resultados'!$L$8:$L$705,0),5))</f>
        <v/>
      </c>
      <c r="F47" s="4" t="str">
        <f>IF(INDEX('Consolidado Resultados'!$A$8:$L$705,MATCH('SAIB Local'!$L47,'Consolidado Resultados'!$L$8:$L$705,0),3)=0,"",INDEX('Consolidado Resultados'!$A$8:$L$705,MATCH('SAIB Local'!$L47,'Consolidado Resultados'!$L$8:$L$705,0),6))</f>
        <v/>
      </c>
      <c r="G47" s="4" t="str">
        <f>IF(INDEX('Consolidado Resultados'!$A$8:$L$705,MATCH('SAIB Local'!$L47,'Consolidado Resultados'!$L$8:$L$705,0),3)=0,"",INDEX('Consolidado Resultados'!$A$8:$L$705,MATCH('SAIB Local'!$L47,'Consolidado Resultados'!$L$8:$L$705,0),7))</f>
        <v/>
      </c>
      <c r="H47" s="4" t="str">
        <f>IF(INDEX('Consolidado Resultados'!$A$8:$L$705,MATCH('SAIB Local'!$L47,'Consolidado Resultados'!$L$8:$L$705,0),3)=0,"",INDEX('Consolidado Resultados'!$A$8:$L$705,MATCH('SAIB Local'!$L47,'Consolidado Resultados'!$L$8:$L$705,0),8))</f>
        <v/>
      </c>
      <c r="I47" s="19" t="str">
        <f>IF(INDEX('Consolidado Resultados'!$A$8:$L$705,MATCH('SAIB Local'!$L47,'Consolidado Resultados'!$L$8:$L$705,0),3)=0,"",INDEX('Consolidado Resultados'!$A$8:$L$705,MATCH('SAIB Local'!$L47,'Consolidado Resultados'!$L$8:$L$705,0),9))</f>
        <v/>
      </c>
      <c r="J47" s="19" t="str">
        <f>IF(INDEX('Consolidado Resultados'!$A$8:$L$705,MATCH('SAIB Local'!$L47,'Consolidado Resultados'!$L$8:$L$705,0),3)=0,"",INDEX('Consolidado Resultados'!$A$8:$L$705,MATCH('SAIB Local'!$L47,'Consolidado Resultados'!$L$8:$L$705,0),10))</f>
        <v/>
      </c>
      <c r="K47" s="52" t="str">
        <f>+IFERROR(INDEX('Ofertas insignia'!$B$17:$M$52,MATCH('SAIB Local'!$B47,'Ofertas insignia'!$B$17:$B$52,0),MATCH('SAIB Local'!$K$14,'Ofertas insignia'!$B$16:$M$16,0)),"")</f>
        <v/>
      </c>
      <c r="L47" s="38" t="str">
        <f t="shared" si="0"/>
        <v>SAIB Local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Resultados'!$A$8:$L$705,MATCH('SAIB Local'!$L48,'Consolidado Resultados'!$L$8:$L$705,0),3)=0,"",INDEX('Consolidado Resultados'!$A$8:$L$705,MATCH('SAIB Local'!$L48,'Consolidado Resultados'!$L$8:$L$705,0),3))</f>
        <v/>
      </c>
      <c r="D48" s="4" t="str">
        <f>IF(INDEX('Consolidado Resultados'!$A$8:$L$705,MATCH('SAIB Local'!$L48,'Consolidado Resultados'!$L$8:$L$705,0),3)=0,"",INDEX('Consolidado Resultados'!$A$8:$L$705,MATCH('SAIB Local'!$L48,'Consolidado Resultados'!$L$8:$L$705,0),4))</f>
        <v/>
      </c>
      <c r="E48" s="4" t="str">
        <f>IF(INDEX('Consolidado Resultados'!$A$8:$L$705,MATCH('SAIB Local'!$L48,'Consolidado Resultados'!$L$8:$L$705,0),3)=0,"",INDEX('Consolidado Resultados'!$A$8:$L$705,MATCH('SAIB Local'!$L48,'Consolidado Resultados'!$L$8:$L$705,0),5))</f>
        <v/>
      </c>
      <c r="F48" s="4" t="str">
        <f>IF(INDEX('Consolidado Resultados'!$A$8:$L$705,MATCH('SAIB Local'!$L48,'Consolidado Resultados'!$L$8:$L$705,0),3)=0,"",INDEX('Consolidado Resultados'!$A$8:$L$705,MATCH('SAIB Local'!$L48,'Consolidado Resultados'!$L$8:$L$705,0),6))</f>
        <v/>
      </c>
      <c r="G48" s="4" t="str">
        <f>IF(INDEX('Consolidado Resultados'!$A$8:$L$705,MATCH('SAIB Local'!$L48,'Consolidado Resultados'!$L$8:$L$705,0),3)=0,"",INDEX('Consolidado Resultados'!$A$8:$L$705,MATCH('SAIB Local'!$L48,'Consolidado Resultados'!$L$8:$L$705,0),7))</f>
        <v/>
      </c>
      <c r="H48" s="4" t="str">
        <f>IF(INDEX('Consolidado Resultados'!$A$8:$L$705,MATCH('SAIB Local'!$L48,'Consolidado Resultados'!$L$8:$L$705,0),3)=0,"",INDEX('Consolidado Resultados'!$A$8:$L$705,MATCH('SAIB Local'!$L48,'Consolidado Resultados'!$L$8:$L$705,0),8))</f>
        <v/>
      </c>
      <c r="I48" s="19" t="str">
        <f>IF(INDEX('Consolidado Resultados'!$A$8:$L$705,MATCH('SAIB Local'!$L48,'Consolidado Resultados'!$L$8:$L$705,0),3)=0,"",INDEX('Consolidado Resultados'!$A$8:$L$705,MATCH('SAIB Local'!$L48,'Consolidado Resultados'!$L$8:$L$705,0),9))</f>
        <v/>
      </c>
      <c r="J48" s="19" t="str">
        <f>IF(INDEX('Consolidado Resultados'!$A$8:$L$705,MATCH('SAIB Local'!$L48,'Consolidado Resultados'!$L$8:$L$705,0),3)=0,"",INDEX('Consolidado Resultados'!$A$8:$L$705,MATCH('SAIB Local'!$L48,'Consolidado Resultados'!$L$8:$L$705,0),10))</f>
        <v/>
      </c>
      <c r="K48" s="52" t="str">
        <f>+IFERROR(INDEX('Ofertas insignia'!$B$17:$M$52,MATCH('SAIB Local'!$B48,'Ofertas insignia'!$B$17:$B$52,0),MATCH('SAIB Local'!$K$14,'Ofertas insignia'!$B$16:$M$16,0)),"")</f>
        <v/>
      </c>
      <c r="L48" s="38" t="str">
        <f t="shared" si="0"/>
        <v>SAIB Local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Local'!$L49,'Consolidado Resultados'!$L$8:$L$705,0),3)=0,"",INDEX('Consolidado Resultados'!$A$8:$L$705,MATCH('SAIB Local'!$L49,'Consolidado Resultados'!$L$8:$L$705,0),3))</f>
        <v/>
      </c>
      <c r="D49" s="4" t="str">
        <f>IF(INDEX('Consolidado Resultados'!$A$8:$L$705,MATCH('SAIB Local'!$L49,'Consolidado Resultados'!$L$8:$L$705,0),3)=0,"",INDEX('Consolidado Resultados'!$A$8:$L$705,MATCH('SAIB Local'!$L49,'Consolidado Resultados'!$L$8:$L$705,0),4))</f>
        <v/>
      </c>
      <c r="E49" s="4" t="str">
        <f>IF(INDEX('Consolidado Resultados'!$A$8:$L$705,MATCH('SAIB Local'!$L49,'Consolidado Resultados'!$L$8:$L$705,0),3)=0,"",INDEX('Consolidado Resultados'!$A$8:$L$705,MATCH('SAIB Local'!$L49,'Consolidado Resultados'!$L$8:$L$705,0),5))</f>
        <v/>
      </c>
      <c r="F49" s="4" t="str">
        <f>IF(INDEX('Consolidado Resultados'!$A$8:$L$705,MATCH('SAIB Local'!$L49,'Consolidado Resultados'!$L$8:$L$705,0),3)=0,"",INDEX('Consolidado Resultados'!$A$8:$L$705,MATCH('SAIB Local'!$L49,'Consolidado Resultados'!$L$8:$L$705,0),6))</f>
        <v/>
      </c>
      <c r="G49" s="4" t="str">
        <f>IF(INDEX('Consolidado Resultados'!$A$8:$L$705,MATCH('SAIB Local'!$L49,'Consolidado Resultados'!$L$8:$L$705,0),3)=0,"",INDEX('Consolidado Resultados'!$A$8:$L$705,MATCH('SAIB Local'!$L49,'Consolidado Resultados'!$L$8:$L$705,0),7))</f>
        <v/>
      </c>
      <c r="H49" s="4" t="str">
        <f>IF(INDEX('Consolidado Resultados'!$A$8:$L$705,MATCH('SAIB Local'!$L49,'Consolidado Resultados'!$L$8:$L$705,0),3)=0,"",INDEX('Consolidado Resultados'!$A$8:$L$705,MATCH('SAIB Local'!$L49,'Consolidado Resultados'!$L$8:$L$705,0),8))</f>
        <v/>
      </c>
      <c r="I49" s="19" t="str">
        <f>IF(INDEX('Consolidado Resultados'!$A$8:$L$705,MATCH('SAIB Local'!$L49,'Consolidado Resultados'!$L$8:$L$705,0),3)=0,"",INDEX('Consolidado Resultados'!$A$8:$L$705,MATCH('SAIB Local'!$L49,'Consolidado Resultados'!$L$8:$L$705,0),9))</f>
        <v/>
      </c>
      <c r="J49" s="19" t="str">
        <f>IF(INDEX('Consolidado Resultados'!$A$8:$L$705,MATCH('SAIB Local'!$L49,'Consolidado Resultados'!$L$8:$L$705,0),3)=0,"",INDEX('Consolidado Resultados'!$A$8:$L$705,MATCH('SAIB Local'!$L49,'Consolidado Resultados'!$L$8:$L$705,0),10))</f>
        <v/>
      </c>
      <c r="K49" s="52" t="str">
        <f>+IFERROR(INDEX('Ofertas insignia'!$B$17:$M$52,MATCH('SAIB Local'!$B49,'Ofertas insignia'!$B$17:$B$52,0),MATCH('SAIB Local'!$K$14,'Ofertas insignia'!$B$16:$M$16,0)),"")</f>
        <v/>
      </c>
      <c r="L49" s="38" t="str">
        <f t="shared" si="0"/>
        <v>SAIB Local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Local'!$L50,'Consolidado Resultados'!$L$8:$L$705,0),3)=0,"",INDEX('Consolidado Resultados'!$A$8:$L$705,MATCH('SAIB Local'!$L50,'Consolidado Resultados'!$L$8:$L$705,0),3))</f>
        <v/>
      </c>
      <c r="D50" s="4" t="str">
        <f>IF(INDEX('Consolidado Resultados'!$A$8:$L$705,MATCH('SAIB Local'!$L50,'Consolidado Resultados'!$L$8:$L$705,0),3)=0,"",INDEX('Consolidado Resultados'!$A$8:$L$705,MATCH('SAIB Local'!$L50,'Consolidado Resultados'!$L$8:$L$705,0),4))</f>
        <v/>
      </c>
      <c r="E50" s="4" t="str">
        <f>IF(INDEX('Consolidado Resultados'!$A$8:$L$705,MATCH('SAIB Local'!$L50,'Consolidado Resultados'!$L$8:$L$705,0),3)=0,"",INDEX('Consolidado Resultados'!$A$8:$L$705,MATCH('SAIB Local'!$L50,'Consolidado Resultados'!$L$8:$L$705,0),5))</f>
        <v/>
      </c>
      <c r="F50" s="4" t="str">
        <f>IF(INDEX('Consolidado Resultados'!$A$8:$L$705,MATCH('SAIB Local'!$L50,'Consolidado Resultados'!$L$8:$L$705,0),3)=0,"",INDEX('Consolidado Resultados'!$A$8:$L$705,MATCH('SAIB Local'!$L50,'Consolidado Resultados'!$L$8:$L$705,0),6))</f>
        <v/>
      </c>
      <c r="G50" s="4" t="str">
        <f>IF(INDEX('Consolidado Resultados'!$A$8:$L$705,MATCH('SAIB Local'!$L50,'Consolidado Resultados'!$L$8:$L$705,0),3)=0,"",INDEX('Consolidado Resultados'!$A$8:$L$705,MATCH('SAIB Local'!$L50,'Consolidado Resultados'!$L$8:$L$705,0),7))</f>
        <v/>
      </c>
      <c r="H50" s="4" t="str">
        <f>IF(INDEX('Consolidado Resultados'!$A$8:$L$705,MATCH('SAIB Local'!$L50,'Consolidado Resultados'!$L$8:$L$705,0),3)=0,"",INDEX('Consolidado Resultados'!$A$8:$L$705,MATCH('SAIB Local'!$L50,'Consolidado Resultados'!$L$8:$L$705,0),8))</f>
        <v/>
      </c>
      <c r="I50" s="19" t="str">
        <f>IF(INDEX('Consolidado Resultados'!$A$8:$L$705,MATCH('SAIB Local'!$L50,'Consolidado Resultados'!$L$8:$L$705,0),3)=0,"",INDEX('Consolidado Resultados'!$A$8:$L$705,MATCH('SAIB Local'!$L50,'Consolidado Resultados'!$L$8:$L$705,0),9))</f>
        <v/>
      </c>
      <c r="J50" s="19" t="str">
        <f>IF(INDEX('Consolidado Resultados'!$A$8:$L$705,MATCH('SAIB Local'!$L50,'Consolidado Resultados'!$L$8:$L$705,0),3)=0,"",INDEX('Consolidado Resultados'!$A$8:$L$705,MATCH('SAIB Local'!$L50,'Consolidado Resultados'!$L$8:$L$705,0),10))</f>
        <v/>
      </c>
      <c r="K50" s="52" t="str">
        <f>+IFERROR(INDEX('Ofertas insignia'!$B$17:$M$52,MATCH('SAIB Local'!$B50,'Ofertas insignia'!$B$17:$B$52,0),MATCH('SAIB Local'!$K$14,'Ofertas insignia'!$B$16:$M$16,0)),"")</f>
        <v/>
      </c>
      <c r="L50" s="38" t="str">
        <f t="shared" si="0"/>
        <v>SAIB Local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Local'!$L51,'Consolidado Resultados'!$L$8:$L$705,0),3)=0,"",INDEX('Consolidado Resultados'!$A$8:$L$705,MATCH('SAIB Local'!$L51,'Consolidado Resultados'!$L$8:$L$705,0),3))</f>
        <v/>
      </c>
      <c r="D51" s="4" t="str">
        <f>IF(INDEX('Consolidado Resultados'!$A$8:$L$705,MATCH('SAIB Local'!$L51,'Consolidado Resultados'!$L$8:$L$705,0),3)=0,"",INDEX('Consolidado Resultados'!$A$8:$L$705,MATCH('SAIB Local'!$L51,'Consolidado Resultados'!$L$8:$L$705,0),4))</f>
        <v/>
      </c>
      <c r="E51" s="4" t="str">
        <f>IF(INDEX('Consolidado Resultados'!$A$8:$L$705,MATCH('SAIB Local'!$L51,'Consolidado Resultados'!$L$8:$L$705,0),3)=0,"",INDEX('Consolidado Resultados'!$A$8:$L$705,MATCH('SAIB Local'!$L51,'Consolidado Resultados'!$L$8:$L$705,0),5))</f>
        <v/>
      </c>
      <c r="F51" s="4" t="str">
        <f>IF(INDEX('Consolidado Resultados'!$A$8:$L$705,MATCH('SAIB Local'!$L51,'Consolidado Resultados'!$L$8:$L$705,0),3)=0,"",INDEX('Consolidado Resultados'!$A$8:$L$705,MATCH('SAIB Local'!$L51,'Consolidado Resultados'!$L$8:$L$705,0),6))</f>
        <v/>
      </c>
      <c r="G51" s="4" t="str">
        <f>IF(INDEX('Consolidado Resultados'!$A$8:$L$705,MATCH('SAIB Local'!$L51,'Consolidado Resultados'!$L$8:$L$705,0),3)=0,"",INDEX('Consolidado Resultados'!$A$8:$L$705,MATCH('SAIB Local'!$L51,'Consolidado Resultados'!$L$8:$L$705,0),7))</f>
        <v/>
      </c>
      <c r="H51" s="4" t="str">
        <f>IF(INDEX('Consolidado Resultados'!$A$8:$L$705,MATCH('SAIB Local'!$L51,'Consolidado Resultados'!$L$8:$L$705,0),3)=0,"",INDEX('Consolidado Resultados'!$A$8:$L$705,MATCH('SAIB Local'!$L51,'Consolidado Resultados'!$L$8:$L$705,0),8))</f>
        <v/>
      </c>
      <c r="I51" s="19" t="str">
        <f>IF(INDEX('Consolidado Resultados'!$A$8:$L$705,MATCH('SAIB Local'!$L51,'Consolidado Resultados'!$L$8:$L$705,0),3)=0,"",INDEX('Consolidado Resultados'!$A$8:$L$705,MATCH('SAIB Local'!$L51,'Consolidado Resultados'!$L$8:$L$705,0),9))</f>
        <v/>
      </c>
      <c r="J51" s="19" t="str">
        <f>IF(INDEX('Consolidado Resultados'!$A$8:$L$705,MATCH('SAIB Local'!$L51,'Consolidado Resultados'!$L$8:$L$705,0),3)=0,"",INDEX('Consolidado Resultados'!$A$8:$L$705,MATCH('SAIB Local'!$L51,'Consolidado Resultados'!$L$8:$L$705,0),10))</f>
        <v/>
      </c>
      <c r="K51" s="52" t="str">
        <f>+IFERROR(INDEX('Ofertas insignia'!$B$17:$M$52,MATCH('SAIB Local'!$B51,'Ofertas insignia'!$B$17:$B$52,0),MATCH('SAIB Local'!$K$14,'Ofertas insignia'!$B$16:$M$16,0)),"")</f>
        <v/>
      </c>
      <c r="L51" s="38" t="str">
        <f t="shared" si="0"/>
        <v>SAIB Local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Local'!$L52,'Consolidado Resultados'!$L$8:$L$705,0),3)=0,"",INDEX('Consolidado Resultados'!$A$8:$L$705,MATCH('SAIB Local'!$L52,'Consolidado Resultados'!$L$8:$L$705,0),3))</f>
        <v/>
      </c>
      <c r="D52" s="4" t="str">
        <f>IF(INDEX('Consolidado Resultados'!$A$8:$L$705,MATCH('SAIB Local'!$L52,'Consolidado Resultados'!$L$8:$L$705,0),3)=0,"",INDEX('Consolidado Resultados'!$A$8:$L$705,MATCH('SAIB Local'!$L52,'Consolidado Resultados'!$L$8:$L$705,0),4))</f>
        <v/>
      </c>
      <c r="E52" s="4" t="str">
        <f>IF(INDEX('Consolidado Resultados'!$A$8:$L$705,MATCH('SAIB Local'!$L52,'Consolidado Resultados'!$L$8:$L$705,0),3)=0,"",INDEX('Consolidado Resultados'!$A$8:$L$705,MATCH('SAIB Local'!$L52,'Consolidado Resultados'!$L$8:$L$705,0),5))</f>
        <v/>
      </c>
      <c r="F52" s="4" t="str">
        <f>IF(INDEX('Consolidado Resultados'!$A$8:$L$705,MATCH('SAIB Local'!$L52,'Consolidado Resultados'!$L$8:$L$705,0),3)=0,"",INDEX('Consolidado Resultados'!$A$8:$L$705,MATCH('SAIB Local'!$L52,'Consolidado Resultados'!$L$8:$L$705,0),6))</f>
        <v/>
      </c>
      <c r="G52" s="4" t="str">
        <f>IF(INDEX('Consolidado Resultados'!$A$8:$L$705,MATCH('SAIB Local'!$L52,'Consolidado Resultados'!$L$8:$L$705,0),3)=0,"",INDEX('Consolidado Resultados'!$A$8:$L$705,MATCH('SAIB Local'!$L52,'Consolidado Resultados'!$L$8:$L$705,0),7))</f>
        <v/>
      </c>
      <c r="H52" s="4" t="str">
        <f>IF(INDEX('Consolidado Resultados'!$A$8:$L$705,MATCH('SAIB Local'!$L52,'Consolidado Resultados'!$L$8:$L$705,0),3)=0,"",INDEX('Consolidado Resultados'!$A$8:$L$705,MATCH('SAIB Local'!$L52,'Consolidado Resultados'!$L$8:$L$705,0),8))</f>
        <v/>
      </c>
      <c r="I52" s="19" t="str">
        <f>IF(INDEX('Consolidado Resultados'!$A$8:$L$705,MATCH('SAIB Local'!$L52,'Consolidado Resultados'!$L$8:$L$705,0),3)=0,"",INDEX('Consolidado Resultados'!$A$8:$L$705,MATCH('SAIB Local'!$L52,'Consolidado Resultados'!$L$8:$L$705,0),9))</f>
        <v/>
      </c>
      <c r="J52" s="19" t="str">
        <f>IF(INDEX('Consolidado Resultados'!$A$8:$L$705,MATCH('SAIB Local'!$L52,'Consolidado Resultados'!$L$8:$L$705,0),3)=0,"",INDEX('Consolidado Resultados'!$A$8:$L$705,MATCH('SAIB Local'!$L52,'Consolidado Resultados'!$L$8:$L$705,0),10))</f>
        <v/>
      </c>
      <c r="K52" s="52" t="str">
        <f>+IFERROR(INDEX('Ofertas insignia'!$B$17:$M$52,MATCH('SAIB Local'!$B52,'Ofertas insignia'!$B$17:$B$52,0),MATCH('SAIB Local'!$K$14,'Ofertas insignia'!$B$16:$M$16,0)),"")</f>
        <v/>
      </c>
      <c r="L52" s="38" t="str">
        <f t="shared" si="0"/>
        <v>SAIB Local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Local'!$L53,'Consolidado Resultados'!$L$8:$L$705,0),3)=0,"",INDEX('Consolidado Resultados'!$A$8:$L$705,MATCH('SAIB Local'!$L53,'Consolidado Resultados'!$L$8:$L$705,0),3))</f>
        <v/>
      </c>
      <c r="D53" s="4" t="str">
        <f>IF(INDEX('Consolidado Resultados'!$A$8:$L$705,MATCH('SAIB Local'!$L53,'Consolidado Resultados'!$L$8:$L$705,0),3)=0,"",INDEX('Consolidado Resultados'!$A$8:$L$705,MATCH('SAIB Local'!$L53,'Consolidado Resultados'!$L$8:$L$705,0),4))</f>
        <v/>
      </c>
      <c r="E53" s="4" t="str">
        <f>IF(INDEX('Consolidado Resultados'!$A$8:$L$705,MATCH('SAIB Local'!$L53,'Consolidado Resultados'!$L$8:$L$705,0),3)=0,"",INDEX('Consolidado Resultados'!$A$8:$L$705,MATCH('SAIB Local'!$L53,'Consolidado Resultados'!$L$8:$L$705,0),5))</f>
        <v/>
      </c>
      <c r="F53" s="4" t="str">
        <f>IF(INDEX('Consolidado Resultados'!$A$8:$L$705,MATCH('SAIB Local'!$L53,'Consolidado Resultados'!$L$8:$L$705,0),3)=0,"",INDEX('Consolidado Resultados'!$A$8:$L$705,MATCH('SAIB Local'!$L53,'Consolidado Resultados'!$L$8:$L$705,0),6))</f>
        <v/>
      </c>
      <c r="G53" s="4" t="str">
        <f>IF(INDEX('Consolidado Resultados'!$A$8:$L$705,MATCH('SAIB Local'!$L53,'Consolidado Resultados'!$L$8:$L$705,0),3)=0,"",INDEX('Consolidado Resultados'!$A$8:$L$705,MATCH('SAIB Local'!$L53,'Consolidado Resultados'!$L$8:$L$705,0),7))</f>
        <v/>
      </c>
      <c r="H53" s="4" t="str">
        <f>IF(INDEX('Consolidado Resultados'!$A$8:$L$705,MATCH('SAIB Local'!$L53,'Consolidado Resultados'!$L$8:$L$705,0),3)=0,"",INDEX('Consolidado Resultados'!$A$8:$L$705,MATCH('SAIB Local'!$L53,'Consolidado Resultados'!$L$8:$L$705,0),8))</f>
        <v/>
      </c>
      <c r="I53" s="19" t="str">
        <f>IF(INDEX('Consolidado Resultados'!$A$8:$L$705,MATCH('SAIB Local'!$L53,'Consolidado Resultados'!$L$8:$L$705,0),3)=0,"",INDEX('Consolidado Resultados'!$A$8:$L$705,MATCH('SAIB Local'!$L53,'Consolidado Resultados'!$L$8:$L$705,0),9))</f>
        <v/>
      </c>
      <c r="J53" s="19" t="str">
        <f>IF(INDEX('Consolidado Resultados'!$A$8:$L$705,MATCH('SAIB Local'!$L53,'Consolidado Resultados'!$L$8:$L$705,0),3)=0,"",INDEX('Consolidado Resultados'!$A$8:$L$705,MATCH('SAIB Local'!$L53,'Consolidado Resultados'!$L$8:$L$705,0),10))</f>
        <v/>
      </c>
      <c r="K53" s="52" t="str">
        <f>+IFERROR(INDEX('Ofertas insignia'!$B$17:$M$52,MATCH('SAIB Local'!$B53,'Ofertas insignia'!$B$17:$B$52,0),MATCH('SAIB Local'!$K$14,'Ofertas insignia'!$B$16:$M$16,0)),"")</f>
        <v/>
      </c>
      <c r="L53" s="38" t="str">
        <f t="shared" si="0"/>
        <v>SAIB Local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Local'!$L54,'Consolidado Resultados'!$L$8:$L$705,0),3)=0,"",INDEX('Consolidado Resultados'!$A$8:$L$705,MATCH('SAIB Local'!$L54,'Consolidado Resultados'!$L$8:$L$705,0),3))</f>
        <v/>
      </c>
      <c r="D54" s="4" t="str">
        <f>IF(INDEX('Consolidado Resultados'!$A$8:$L$705,MATCH('SAIB Local'!$L54,'Consolidado Resultados'!$L$8:$L$705,0),3)=0,"",INDEX('Consolidado Resultados'!$A$8:$L$705,MATCH('SAIB Local'!$L54,'Consolidado Resultados'!$L$8:$L$705,0),4))</f>
        <v/>
      </c>
      <c r="E54" s="4" t="str">
        <f>IF(INDEX('Consolidado Resultados'!$A$8:$L$705,MATCH('SAIB Local'!$L54,'Consolidado Resultados'!$L$8:$L$705,0),3)=0,"",INDEX('Consolidado Resultados'!$A$8:$L$705,MATCH('SAIB Local'!$L54,'Consolidado Resultados'!$L$8:$L$705,0),5))</f>
        <v/>
      </c>
      <c r="F54" s="4" t="str">
        <f>IF(INDEX('Consolidado Resultados'!$A$8:$L$705,MATCH('SAIB Local'!$L54,'Consolidado Resultados'!$L$8:$L$705,0),3)=0,"",INDEX('Consolidado Resultados'!$A$8:$L$705,MATCH('SAIB Local'!$L54,'Consolidado Resultados'!$L$8:$L$705,0),6))</f>
        <v/>
      </c>
      <c r="G54" s="4" t="str">
        <f>IF(INDEX('Consolidado Resultados'!$A$8:$L$705,MATCH('SAIB Local'!$L54,'Consolidado Resultados'!$L$8:$L$705,0),3)=0,"",INDEX('Consolidado Resultados'!$A$8:$L$705,MATCH('SAIB Local'!$L54,'Consolidado Resultados'!$L$8:$L$705,0),7))</f>
        <v/>
      </c>
      <c r="H54" s="4" t="str">
        <f>IF(INDEX('Consolidado Resultados'!$A$8:$L$705,MATCH('SAIB Local'!$L54,'Consolidado Resultados'!$L$8:$L$705,0),3)=0,"",INDEX('Consolidado Resultados'!$A$8:$L$705,MATCH('SAIB Local'!$L54,'Consolidado Resultados'!$L$8:$L$705,0),8))</f>
        <v/>
      </c>
      <c r="I54" s="19" t="str">
        <f>IF(INDEX('Consolidado Resultados'!$A$8:$L$705,MATCH('SAIB Local'!$L54,'Consolidado Resultados'!$L$8:$L$705,0),3)=0,"",INDEX('Consolidado Resultados'!$A$8:$L$705,MATCH('SAIB Local'!$L54,'Consolidado Resultados'!$L$8:$L$705,0),9))</f>
        <v/>
      </c>
      <c r="J54" s="19" t="str">
        <f>IF(INDEX('Consolidado Resultados'!$A$8:$L$705,MATCH('SAIB Local'!$L54,'Consolidado Resultados'!$L$8:$L$705,0),3)=0,"",INDEX('Consolidado Resultados'!$A$8:$L$705,MATCH('SAIB Local'!$L54,'Consolidado Resultados'!$L$8:$L$705,0),10))</f>
        <v/>
      </c>
      <c r="K54" s="52" t="str">
        <f>+IFERROR(INDEX('Ofertas insignia'!$B$17:$M$52,MATCH('SAIB Local'!$B54,'Ofertas insignia'!$B$17:$B$52,0),MATCH('SAIB Local'!$K$14,'Ofertas insignia'!$B$16:$M$16,0)),"")</f>
        <v/>
      </c>
      <c r="L54" s="38" t="str">
        <f t="shared" si="0"/>
        <v>SAIB Local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Local'!$L55,'Consolidado Resultados'!$L$8:$L$705,0),3)=0,"",INDEX('Consolidado Resultados'!$A$8:$L$705,MATCH('SAIB Local'!$L55,'Consolidado Resultados'!$L$8:$L$705,0),3))</f>
        <v/>
      </c>
      <c r="D55" s="4" t="str">
        <f>IF(INDEX('Consolidado Resultados'!$A$8:$L$705,MATCH('SAIB Local'!$L55,'Consolidado Resultados'!$L$8:$L$705,0),3)=0,"",INDEX('Consolidado Resultados'!$A$8:$L$705,MATCH('SAIB Local'!$L55,'Consolidado Resultados'!$L$8:$L$705,0),4))</f>
        <v/>
      </c>
      <c r="E55" s="4" t="str">
        <f>IF(INDEX('Consolidado Resultados'!$A$8:$L$705,MATCH('SAIB Local'!$L55,'Consolidado Resultados'!$L$8:$L$705,0),3)=0,"",INDEX('Consolidado Resultados'!$A$8:$L$705,MATCH('SAIB Local'!$L55,'Consolidado Resultados'!$L$8:$L$705,0),5))</f>
        <v/>
      </c>
      <c r="F55" s="4" t="str">
        <f>IF(INDEX('Consolidado Resultados'!$A$8:$L$705,MATCH('SAIB Local'!$L55,'Consolidado Resultados'!$L$8:$L$705,0),3)=0,"",INDEX('Consolidado Resultados'!$A$8:$L$705,MATCH('SAIB Local'!$L55,'Consolidado Resultados'!$L$8:$L$705,0),6))</f>
        <v/>
      </c>
      <c r="G55" s="4" t="str">
        <f>IF(INDEX('Consolidado Resultados'!$A$8:$L$705,MATCH('SAIB Local'!$L55,'Consolidado Resultados'!$L$8:$L$705,0),3)=0,"",INDEX('Consolidado Resultados'!$A$8:$L$705,MATCH('SAIB Local'!$L55,'Consolidado Resultados'!$L$8:$L$705,0),7))</f>
        <v/>
      </c>
      <c r="H55" s="4" t="str">
        <f>IF(INDEX('Consolidado Resultados'!$A$8:$L$705,MATCH('SAIB Local'!$L55,'Consolidado Resultados'!$L$8:$L$705,0),3)=0,"",INDEX('Consolidado Resultados'!$A$8:$L$705,MATCH('SAIB Local'!$L55,'Consolidado Resultados'!$L$8:$L$705,0),8))</f>
        <v/>
      </c>
      <c r="I55" s="19" t="str">
        <f>IF(INDEX('Consolidado Resultados'!$A$8:$L$705,MATCH('SAIB Local'!$L55,'Consolidado Resultados'!$L$8:$L$705,0),3)=0,"",INDEX('Consolidado Resultados'!$A$8:$L$705,MATCH('SAIB Local'!$L55,'Consolidado Resultados'!$L$8:$L$705,0),9))</f>
        <v/>
      </c>
      <c r="J55" s="19" t="str">
        <f>IF(INDEX('Consolidado Resultados'!$A$8:$L$705,MATCH('SAIB Local'!$L55,'Consolidado Resultados'!$L$8:$L$705,0),3)=0,"",INDEX('Consolidado Resultados'!$A$8:$L$705,MATCH('SAIB Local'!$L55,'Consolidado Resultados'!$L$8:$L$705,0),10))</f>
        <v/>
      </c>
      <c r="K55" s="52" t="str">
        <f>+IFERROR(INDEX('Ofertas insignia'!$B$17:$M$52,MATCH('SAIB Local'!$B55,'Ofertas insignia'!$B$17:$B$52,0),MATCH('SAIB Local'!$K$14,'Ofertas insignia'!$B$16:$M$16,0)),"")</f>
        <v/>
      </c>
      <c r="L55" s="38" t="str">
        <f t="shared" si="0"/>
        <v>SAIB Local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Local'!$L56,'Consolidado Resultados'!$L$8:$L$705,0),3)=0,"",INDEX('Consolidado Resultados'!$A$8:$L$705,MATCH('SAIB Local'!$L56,'Consolidado Resultados'!$L$8:$L$705,0),3))</f>
        <v/>
      </c>
      <c r="D56" s="4" t="str">
        <f>IF(INDEX('Consolidado Resultados'!$A$8:$L$705,MATCH('SAIB Local'!$L56,'Consolidado Resultados'!$L$8:$L$705,0),3)=0,"",INDEX('Consolidado Resultados'!$A$8:$L$705,MATCH('SAIB Local'!$L56,'Consolidado Resultados'!$L$8:$L$705,0),4))</f>
        <v/>
      </c>
      <c r="E56" s="4" t="str">
        <f>IF(INDEX('Consolidado Resultados'!$A$8:$L$705,MATCH('SAIB Local'!$L56,'Consolidado Resultados'!$L$8:$L$705,0),3)=0,"",INDEX('Consolidado Resultados'!$A$8:$L$705,MATCH('SAIB Local'!$L56,'Consolidado Resultados'!$L$8:$L$705,0),5))</f>
        <v/>
      </c>
      <c r="F56" s="4" t="str">
        <f>IF(INDEX('Consolidado Resultados'!$A$8:$L$705,MATCH('SAIB Local'!$L56,'Consolidado Resultados'!$L$8:$L$705,0),3)=0,"",INDEX('Consolidado Resultados'!$A$8:$L$705,MATCH('SAIB Local'!$L56,'Consolidado Resultados'!$L$8:$L$705,0),6))</f>
        <v/>
      </c>
      <c r="G56" s="4" t="str">
        <f>IF(INDEX('Consolidado Resultados'!$A$8:$L$705,MATCH('SAIB Local'!$L56,'Consolidado Resultados'!$L$8:$L$705,0),3)=0,"",INDEX('Consolidado Resultados'!$A$8:$L$705,MATCH('SAIB Local'!$L56,'Consolidado Resultados'!$L$8:$L$705,0),7))</f>
        <v/>
      </c>
      <c r="H56" s="4" t="str">
        <f>IF(INDEX('Consolidado Resultados'!$A$8:$L$705,MATCH('SAIB Local'!$L56,'Consolidado Resultados'!$L$8:$L$705,0),3)=0,"",INDEX('Consolidado Resultados'!$A$8:$L$705,MATCH('SAIB Local'!$L56,'Consolidado Resultados'!$L$8:$L$705,0),8))</f>
        <v/>
      </c>
      <c r="I56" s="19" t="str">
        <f>IF(INDEX('Consolidado Resultados'!$A$8:$L$705,MATCH('SAIB Local'!$L56,'Consolidado Resultados'!$L$8:$L$705,0),3)=0,"",INDEX('Consolidado Resultados'!$A$8:$L$705,MATCH('SAIB Local'!$L56,'Consolidado Resultados'!$L$8:$L$705,0),9))</f>
        <v/>
      </c>
      <c r="J56" s="19" t="str">
        <f>IF(INDEX('Consolidado Resultados'!$A$8:$L$705,MATCH('SAIB Local'!$L56,'Consolidado Resultados'!$L$8:$L$705,0),3)=0,"",INDEX('Consolidado Resultados'!$A$8:$L$705,MATCH('SAIB Local'!$L56,'Consolidado Resultados'!$L$8:$L$705,0),10))</f>
        <v/>
      </c>
      <c r="K56" s="52" t="str">
        <f>+IFERROR(INDEX('Ofertas insignia'!$B$17:$M$52,MATCH('SAIB Local'!$B56,'Ofertas insignia'!$B$17:$B$52,0),MATCH('SAIB Local'!$K$14,'Ofertas insignia'!$B$16:$M$16,0)),"")</f>
        <v/>
      </c>
      <c r="L56" s="38" t="str">
        <f t="shared" si="0"/>
        <v>SAIB Local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Local'!$L57,'Consolidado Resultados'!$L$8:$L$705,0),3)=0,"",INDEX('Consolidado Resultados'!$A$8:$L$705,MATCH('SAIB Local'!$L57,'Consolidado Resultados'!$L$8:$L$705,0),3))</f>
        <v/>
      </c>
      <c r="D57" s="4" t="str">
        <f>IF(INDEX('Consolidado Resultados'!$A$8:$L$705,MATCH('SAIB Local'!$L57,'Consolidado Resultados'!$L$8:$L$705,0),3)=0,"",INDEX('Consolidado Resultados'!$A$8:$L$705,MATCH('SAIB Local'!$L57,'Consolidado Resultados'!$L$8:$L$705,0),4))</f>
        <v/>
      </c>
      <c r="E57" s="4" t="str">
        <f>IF(INDEX('Consolidado Resultados'!$A$8:$L$705,MATCH('SAIB Local'!$L57,'Consolidado Resultados'!$L$8:$L$705,0),3)=0,"",INDEX('Consolidado Resultados'!$A$8:$L$705,MATCH('SAIB Local'!$L57,'Consolidado Resultados'!$L$8:$L$705,0),5))</f>
        <v/>
      </c>
      <c r="F57" s="4" t="str">
        <f>IF(INDEX('Consolidado Resultados'!$A$8:$L$705,MATCH('SAIB Local'!$L57,'Consolidado Resultados'!$L$8:$L$705,0),3)=0,"",INDEX('Consolidado Resultados'!$A$8:$L$705,MATCH('SAIB Local'!$L57,'Consolidado Resultados'!$L$8:$L$705,0),6))</f>
        <v/>
      </c>
      <c r="G57" s="4" t="str">
        <f>IF(INDEX('Consolidado Resultados'!$A$8:$L$705,MATCH('SAIB Local'!$L57,'Consolidado Resultados'!$L$8:$L$705,0),3)=0,"",INDEX('Consolidado Resultados'!$A$8:$L$705,MATCH('SAIB Local'!$L57,'Consolidado Resultados'!$L$8:$L$705,0),7))</f>
        <v/>
      </c>
      <c r="H57" s="4" t="str">
        <f>IF(INDEX('Consolidado Resultados'!$A$8:$L$705,MATCH('SAIB Local'!$L57,'Consolidado Resultados'!$L$8:$L$705,0),3)=0,"",INDEX('Consolidado Resultados'!$A$8:$L$705,MATCH('SAIB Local'!$L57,'Consolidado Resultados'!$L$8:$L$705,0),8))</f>
        <v/>
      </c>
      <c r="I57" s="19" t="str">
        <f>IF(INDEX('Consolidado Resultados'!$A$8:$L$705,MATCH('SAIB Local'!$L57,'Consolidado Resultados'!$L$8:$L$705,0),3)=0,"",INDEX('Consolidado Resultados'!$A$8:$L$705,MATCH('SAIB Local'!$L57,'Consolidado Resultados'!$L$8:$L$705,0),9))</f>
        <v/>
      </c>
      <c r="J57" s="19" t="str">
        <f>IF(INDEX('Consolidado Resultados'!$A$8:$L$705,MATCH('SAIB Local'!$L57,'Consolidado Resultados'!$L$8:$L$705,0),3)=0,"",INDEX('Consolidado Resultados'!$A$8:$L$705,MATCH('SAIB Local'!$L57,'Consolidado Resultados'!$L$8:$L$705,0),10))</f>
        <v/>
      </c>
      <c r="K57" s="52" t="str">
        <f>+IFERROR(INDEX('Ofertas insignia'!$B$17:$M$52,MATCH('SAIB Local'!$B57,'Ofertas insignia'!$B$17:$B$52,0),MATCH('SAIB Local'!$K$14,'Ofertas insignia'!$B$16:$M$16,0)),"")</f>
        <v/>
      </c>
      <c r="L57" s="38" t="str">
        <f t="shared" si="0"/>
        <v>SAIB Local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Resultados'!$A$8:$L$705,MATCH('SAIB Local'!$L58,'Consolidado Resultados'!$L$8:$L$705,0),3)=0,"",INDEX('Consolidado Resultados'!$A$8:$L$705,MATCH('SAIB Local'!$L58,'Consolidado Resultados'!$L$8:$L$705,0),3))</f>
        <v/>
      </c>
      <c r="D58" s="4" t="str">
        <f>IF(INDEX('Consolidado Resultados'!$A$8:$L$705,MATCH('SAIB Local'!$L58,'Consolidado Resultados'!$L$8:$L$705,0),3)=0,"",INDEX('Consolidado Resultados'!$A$8:$L$705,MATCH('SAIB Local'!$L58,'Consolidado Resultados'!$L$8:$L$705,0),4))</f>
        <v/>
      </c>
      <c r="E58" s="4" t="str">
        <f>IF(INDEX('Consolidado Resultados'!$A$8:$L$705,MATCH('SAIB Local'!$L58,'Consolidado Resultados'!$L$8:$L$705,0),3)=0,"",INDEX('Consolidado Resultados'!$A$8:$L$705,MATCH('SAIB Local'!$L58,'Consolidado Resultados'!$L$8:$L$705,0),5))</f>
        <v/>
      </c>
      <c r="F58" s="4" t="str">
        <f>IF(INDEX('Consolidado Resultados'!$A$8:$L$705,MATCH('SAIB Local'!$L58,'Consolidado Resultados'!$L$8:$L$705,0),3)=0,"",INDEX('Consolidado Resultados'!$A$8:$L$705,MATCH('SAIB Local'!$L58,'Consolidado Resultados'!$L$8:$L$705,0),6))</f>
        <v/>
      </c>
      <c r="G58" s="4" t="str">
        <f>IF(INDEX('Consolidado Resultados'!$A$8:$L$705,MATCH('SAIB Local'!$L58,'Consolidado Resultados'!$L$8:$L$705,0),3)=0,"",INDEX('Consolidado Resultados'!$A$8:$L$705,MATCH('SAIB Local'!$L58,'Consolidado Resultados'!$L$8:$L$705,0),7))</f>
        <v/>
      </c>
      <c r="H58" s="4" t="str">
        <f>IF(INDEX('Consolidado Resultados'!$A$8:$L$705,MATCH('SAIB Local'!$L58,'Consolidado Resultados'!$L$8:$L$705,0),3)=0,"",INDEX('Consolidado Resultados'!$A$8:$L$705,MATCH('SAIB Local'!$L58,'Consolidado Resultados'!$L$8:$L$705,0),8))</f>
        <v/>
      </c>
      <c r="I58" s="19" t="str">
        <f>IF(INDEX('Consolidado Resultados'!$A$8:$L$705,MATCH('SAIB Local'!$L58,'Consolidado Resultados'!$L$8:$L$705,0),3)=0,"",INDEX('Consolidado Resultados'!$A$8:$L$705,MATCH('SAIB Local'!$L58,'Consolidado Resultados'!$L$8:$L$705,0),9))</f>
        <v/>
      </c>
      <c r="J58" s="19" t="str">
        <f>IF(INDEX('Consolidado Resultados'!$A$8:$L$705,MATCH('SAIB Local'!$L58,'Consolidado Resultados'!$L$8:$L$705,0),3)=0,"",INDEX('Consolidado Resultados'!$A$8:$L$705,MATCH('SAIB Local'!$L58,'Consolidado Resultados'!$L$8:$L$705,0),10))</f>
        <v/>
      </c>
      <c r="K58" s="52" t="str">
        <f>+IFERROR(INDEX('Ofertas insignia'!$B$17:$M$52,MATCH('SAIB Local'!$B58,'Ofertas insignia'!$B$17:$B$52,0),MATCH('SAIB Local'!$K$14,'Ofertas insignia'!$B$16:$M$16,0)),"")</f>
        <v/>
      </c>
      <c r="L58" s="38" t="str">
        <f t="shared" si="0"/>
        <v>SAIB Local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Local'!$L59,'Consolidado Resultados'!$L$8:$L$705,0),3)=0,"",INDEX('Consolidado Resultados'!$A$8:$L$705,MATCH('SAIB Local'!$L59,'Consolidado Resultados'!$L$8:$L$705,0),3))</f>
        <v/>
      </c>
      <c r="D59" s="4" t="str">
        <f>IF(INDEX('Consolidado Resultados'!$A$8:$L$705,MATCH('SAIB Local'!$L59,'Consolidado Resultados'!$L$8:$L$705,0),3)=0,"",INDEX('Consolidado Resultados'!$A$8:$L$705,MATCH('SAIB Local'!$L59,'Consolidado Resultados'!$L$8:$L$705,0),4))</f>
        <v/>
      </c>
      <c r="E59" s="4" t="str">
        <f>IF(INDEX('Consolidado Resultados'!$A$8:$L$705,MATCH('SAIB Local'!$L59,'Consolidado Resultados'!$L$8:$L$705,0),3)=0,"",INDEX('Consolidado Resultados'!$A$8:$L$705,MATCH('SAIB Local'!$L59,'Consolidado Resultados'!$L$8:$L$705,0),5))</f>
        <v/>
      </c>
      <c r="F59" s="4" t="str">
        <f>IF(INDEX('Consolidado Resultados'!$A$8:$L$705,MATCH('SAIB Local'!$L59,'Consolidado Resultados'!$L$8:$L$705,0),3)=0,"",INDEX('Consolidado Resultados'!$A$8:$L$705,MATCH('SAIB Local'!$L59,'Consolidado Resultados'!$L$8:$L$705,0),6))</f>
        <v/>
      </c>
      <c r="G59" s="4" t="str">
        <f>IF(INDEX('Consolidado Resultados'!$A$8:$L$705,MATCH('SAIB Local'!$L59,'Consolidado Resultados'!$L$8:$L$705,0),3)=0,"",INDEX('Consolidado Resultados'!$A$8:$L$705,MATCH('SAIB Local'!$L59,'Consolidado Resultados'!$L$8:$L$705,0),7))</f>
        <v/>
      </c>
      <c r="H59" s="4" t="str">
        <f>IF(INDEX('Consolidado Resultados'!$A$8:$L$705,MATCH('SAIB Local'!$L59,'Consolidado Resultados'!$L$8:$L$705,0),3)=0,"",INDEX('Consolidado Resultados'!$A$8:$L$705,MATCH('SAIB Local'!$L59,'Consolidado Resultados'!$L$8:$L$705,0),8))</f>
        <v/>
      </c>
      <c r="I59" s="19" t="str">
        <f>IF(INDEX('Consolidado Resultados'!$A$8:$L$705,MATCH('SAIB Local'!$L59,'Consolidado Resultados'!$L$8:$L$705,0),3)=0,"",INDEX('Consolidado Resultados'!$A$8:$L$705,MATCH('SAIB Local'!$L59,'Consolidado Resultados'!$L$8:$L$705,0),9))</f>
        <v/>
      </c>
      <c r="J59" s="19" t="str">
        <f>IF(INDEX('Consolidado Resultados'!$A$8:$L$705,MATCH('SAIB Local'!$L59,'Consolidado Resultados'!$L$8:$L$705,0),3)=0,"",INDEX('Consolidado Resultados'!$A$8:$L$705,MATCH('SAIB Local'!$L59,'Consolidado Resultados'!$L$8:$L$705,0),10))</f>
        <v/>
      </c>
      <c r="K59" s="52" t="str">
        <f>+IFERROR(INDEX('Ofertas insignia'!$B$17:$M$52,MATCH('SAIB Local'!$B59,'Ofertas insignia'!$B$17:$B$52,0),MATCH('SAIB Local'!$K$14,'Ofertas insignia'!$B$16:$M$16,0)),"")</f>
        <v/>
      </c>
      <c r="L59" s="38" t="str">
        <f t="shared" si="0"/>
        <v>SAIB Local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Local'!$L60,'Consolidado Resultados'!$L$8:$L$705,0),3)=0,"",INDEX('Consolidado Resultados'!$A$8:$L$705,MATCH('SAIB Local'!$L60,'Consolidado Resultados'!$L$8:$L$705,0),3))</f>
        <v/>
      </c>
      <c r="D60" s="4" t="str">
        <f>IF(INDEX('Consolidado Resultados'!$A$8:$L$705,MATCH('SAIB Local'!$L60,'Consolidado Resultados'!$L$8:$L$705,0),3)=0,"",INDEX('Consolidado Resultados'!$A$8:$L$705,MATCH('SAIB Local'!$L60,'Consolidado Resultados'!$L$8:$L$705,0),4))</f>
        <v/>
      </c>
      <c r="E60" s="4" t="str">
        <f>IF(INDEX('Consolidado Resultados'!$A$8:$L$705,MATCH('SAIB Local'!$L60,'Consolidado Resultados'!$L$8:$L$705,0),3)=0,"",INDEX('Consolidado Resultados'!$A$8:$L$705,MATCH('SAIB Local'!$L60,'Consolidado Resultados'!$L$8:$L$705,0),5))</f>
        <v/>
      </c>
      <c r="F60" s="4" t="str">
        <f>IF(INDEX('Consolidado Resultados'!$A$8:$L$705,MATCH('SAIB Local'!$L60,'Consolidado Resultados'!$L$8:$L$705,0),3)=0,"",INDEX('Consolidado Resultados'!$A$8:$L$705,MATCH('SAIB Local'!$L60,'Consolidado Resultados'!$L$8:$L$705,0),6))</f>
        <v/>
      </c>
      <c r="G60" s="4" t="str">
        <f>IF(INDEX('Consolidado Resultados'!$A$8:$L$705,MATCH('SAIB Local'!$L60,'Consolidado Resultados'!$L$8:$L$705,0),3)=0,"",INDEX('Consolidado Resultados'!$A$8:$L$705,MATCH('SAIB Local'!$L60,'Consolidado Resultados'!$L$8:$L$705,0),7))</f>
        <v/>
      </c>
      <c r="H60" s="4" t="str">
        <f>IF(INDEX('Consolidado Resultados'!$A$8:$L$705,MATCH('SAIB Local'!$L60,'Consolidado Resultados'!$L$8:$L$705,0),3)=0,"",INDEX('Consolidado Resultados'!$A$8:$L$705,MATCH('SAIB Local'!$L60,'Consolidado Resultados'!$L$8:$L$705,0),8))</f>
        <v/>
      </c>
      <c r="I60" s="19" t="str">
        <f>IF(INDEX('Consolidado Resultados'!$A$8:$L$705,MATCH('SAIB Local'!$L60,'Consolidado Resultados'!$L$8:$L$705,0),3)=0,"",INDEX('Consolidado Resultados'!$A$8:$L$705,MATCH('SAIB Local'!$L60,'Consolidado Resultados'!$L$8:$L$705,0),9))</f>
        <v/>
      </c>
      <c r="J60" s="19" t="str">
        <f>IF(INDEX('Consolidado Resultados'!$A$8:$L$705,MATCH('SAIB Local'!$L60,'Consolidado Resultados'!$L$8:$L$705,0),3)=0,"",INDEX('Consolidado Resultados'!$A$8:$L$705,MATCH('SAIB Local'!$L60,'Consolidado Resultados'!$L$8:$L$705,0),10))</f>
        <v/>
      </c>
      <c r="K60" s="52" t="str">
        <f>+IFERROR(INDEX('Ofertas insignia'!$B$17:$M$52,MATCH('SAIB Local'!$B60,'Ofertas insignia'!$B$17:$B$52,0),MATCH('SAIB Local'!$K$14,'Ofertas insignia'!$B$16:$M$16,0)),"")</f>
        <v/>
      </c>
      <c r="L60" s="38" t="str">
        <f t="shared" si="0"/>
        <v>SAIB Local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Local'!$L61,'Consolidado Resultados'!$L$8:$L$705,0),3)=0,"",INDEX('Consolidado Resultados'!$A$8:$L$705,MATCH('SAIB Local'!$L61,'Consolidado Resultados'!$L$8:$L$705,0),3))</f>
        <v/>
      </c>
      <c r="D61" s="4" t="str">
        <f>IF(INDEX('Consolidado Resultados'!$A$8:$L$705,MATCH('SAIB Local'!$L61,'Consolidado Resultados'!$L$8:$L$705,0),3)=0,"",INDEX('Consolidado Resultados'!$A$8:$L$705,MATCH('SAIB Local'!$L61,'Consolidado Resultados'!$L$8:$L$705,0),4))</f>
        <v/>
      </c>
      <c r="E61" s="4" t="str">
        <f>IF(INDEX('Consolidado Resultados'!$A$8:$L$705,MATCH('SAIB Local'!$L61,'Consolidado Resultados'!$L$8:$L$705,0),3)=0,"",INDEX('Consolidado Resultados'!$A$8:$L$705,MATCH('SAIB Local'!$L61,'Consolidado Resultados'!$L$8:$L$705,0),5))</f>
        <v/>
      </c>
      <c r="F61" s="4" t="str">
        <f>IF(INDEX('Consolidado Resultados'!$A$8:$L$705,MATCH('SAIB Local'!$L61,'Consolidado Resultados'!$L$8:$L$705,0),3)=0,"",INDEX('Consolidado Resultados'!$A$8:$L$705,MATCH('SAIB Local'!$L61,'Consolidado Resultados'!$L$8:$L$705,0),6))</f>
        <v/>
      </c>
      <c r="G61" s="4" t="str">
        <f>IF(INDEX('Consolidado Resultados'!$A$8:$L$705,MATCH('SAIB Local'!$L61,'Consolidado Resultados'!$L$8:$L$705,0),3)=0,"",INDEX('Consolidado Resultados'!$A$8:$L$705,MATCH('SAIB Local'!$L61,'Consolidado Resultados'!$L$8:$L$705,0),7))</f>
        <v/>
      </c>
      <c r="H61" s="4" t="str">
        <f>IF(INDEX('Consolidado Resultados'!$A$8:$L$705,MATCH('SAIB Local'!$L61,'Consolidado Resultados'!$L$8:$L$705,0),3)=0,"",INDEX('Consolidado Resultados'!$A$8:$L$705,MATCH('SAIB Local'!$L61,'Consolidado Resultados'!$L$8:$L$705,0),8))</f>
        <v/>
      </c>
      <c r="I61" s="19" t="str">
        <f>IF(INDEX('Consolidado Resultados'!$A$8:$L$705,MATCH('SAIB Local'!$L61,'Consolidado Resultados'!$L$8:$L$705,0),3)=0,"",INDEX('Consolidado Resultados'!$A$8:$L$705,MATCH('SAIB Local'!$L61,'Consolidado Resultados'!$L$8:$L$705,0),9))</f>
        <v/>
      </c>
      <c r="J61" s="19" t="str">
        <f>IF(INDEX('Consolidado Resultados'!$A$8:$L$705,MATCH('SAIB Local'!$L61,'Consolidado Resultados'!$L$8:$L$705,0),3)=0,"",INDEX('Consolidado Resultados'!$A$8:$L$705,MATCH('SAIB Local'!$L61,'Consolidado Resultados'!$L$8:$L$705,0),10))</f>
        <v/>
      </c>
      <c r="K61" s="52" t="str">
        <f>+IFERROR(INDEX('Ofertas insignia'!$B$17:$M$52,MATCH('SAIB Local'!$B61,'Ofertas insignia'!$B$17:$B$52,0),MATCH('SAIB Local'!$K$14,'Ofertas insignia'!$B$16:$M$16,0)),"")</f>
        <v/>
      </c>
      <c r="L61" s="38" t="str">
        <f t="shared" si="0"/>
        <v>SAIB Local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Resultados'!$A$8:$L$705,MATCH('SAIB Local'!$L62,'Consolidado Resultados'!$L$8:$L$705,0),3)=0,"",INDEX('Consolidado Resultados'!$A$8:$L$705,MATCH('SAIB Local'!$L62,'Consolidado Resultados'!$L$8:$L$705,0),3))</f>
        <v/>
      </c>
      <c r="D62" s="4" t="str">
        <f>IF(INDEX('Consolidado Resultados'!$A$8:$L$705,MATCH('SAIB Local'!$L62,'Consolidado Resultados'!$L$8:$L$705,0),3)=0,"",INDEX('Consolidado Resultados'!$A$8:$L$705,MATCH('SAIB Local'!$L62,'Consolidado Resultados'!$L$8:$L$705,0),4))</f>
        <v/>
      </c>
      <c r="E62" s="4" t="str">
        <f>IF(INDEX('Consolidado Resultados'!$A$8:$L$705,MATCH('SAIB Local'!$L62,'Consolidado Resultados'!$L$8:$L$705,0),3)=0,"",INDEX('Consolidado Resultados'!$A$8:$L$705,MATCH('SAIB Local'!$L62,'Consolidado Resultados'!$L$8:$L$705,0),5))</f>
        <v/>
      </c>
      <c r="F62" s="4" t="str">
        <f>IF(INDEX('Consolidado Resultados'!$A$8:$L$705,MATCH('SAIB Local'!$L62,'Consolidado Resultados'!$L$8:$L$705,0),3)=0,"",INDEX('Consolidado Resultados'!$A$8:$L$705,MATCH('SAIB Local'!$L62,'Consolidado Resultados'!$L$8:$L$705,0),6))</f>
        <v/>
      </c>
      <c r="G62" s="4" t="str">
        <f>IF(INDEX('Consolidado Resultados'!$A$8:$L$705,MATCH('SAIB Local'!$L62,'Consolidado Resultados'!$L$8:$L$705,0),3)=0,"",INDEX('Consolidado Resultados'!$A$8:$L$705,MATCH('SAIB Local'!$L62,'Consolidado Resultados'!$L$8:$L$705,0),7))</f>
        <v/>
      </c>
      <c r="H62" s="4" t="str">
        <f>IF(INDEX('Consolidado Resultados'!$A$8:$L$705,MATCH('SAIB Local'!$L62,'Consolidado Resultados'!$L$8:$L$705,0),3)=0,"",INDEX('Consolidado Resultados'!$A$8:$L$705,MATCH('SAIB Local'!$L62,'Consolidado Resultados'!$L$8:$L$705,0),8))</f>
        <v/>
      </c>
      <c r="I62" s="19" t="str">
        <f>IF(INDEX('Consolidado Resultados'!$A$8:$L$705,MATCH('SAIB Local'!$L62,'Consolidado Resultados'!$L$8:$L$705,0),3)=0,"",INDEX('Consolidado Resultados'!$A$8:$L$705,MATCH('SAIB Local'!$L62,'Consolidado Resultados'!$L$8:$L$705,0),9))</f>
        <v/>
      </c>
      <c r="J62" s="19" t="str">
        <f>IF(INDEX('Consolidado Resultados'!$A$8:$L$705,MATCH('SAIB Local'!$L62,'Consolidado Resultados'!$L$8:$L$705,0),3)=0,"",INDEX('Consolidado Resultados'!$A$8:$L$705,MATCH('SAIB Local'!$L62,'Consolidado Resultados'!$L$8:$L$705,0),10))</f>
        <v/>
      </c>
      <c r="K62" s="52" t="str">
        <f>+IFERROR(INDEX('Ofertas insignia'!$B$17:$M$52,MATCH('SAIB Local'!$B62,'Ofertas insignia'!$B$17:$B$52,0),MATCH('SAIB Local'!$K$14,'Ofertas insignia'!$B$16:$M$16,0)),"")</f>
        <v/>
      </c>
      <c r="L62" s="38" t="str">
        <f t="shared" si="0"/>
        <v>SAIB Local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Local'!$L63,'Consolidado Resultados'!$L$8:$L$705,0),3)=0,"",INDEX('Consolidado Resultados'!$A$8:$L$705,MATCH('SAIB Local'!$L63,'Consolidado Resultados'!$L$8:$L$705,0),3))</f>
        <v/>
      </c>
      <c r="D63" s="4" t="str">
        <f>IF(INDEX('Consolidado Resultados'!$A$8:$L$705,MATCH('SAIB Local'!$L63,'Consolidado Resultados'!$L$8:$L$705,0),3)=0,"",INDEX('Consolidado Resultados'!$A$8:$L$705,MATCH('SAIB Local'!$L63,'Consolidado Resultados'!$L$8:$L$705,0),4))</f>
        <v/>
      </c>
      <c r="E63" s="4" t="str">
        <f>IF(INDEX('Consolidado Resultados'!$A$8:$L$705,MATCH('SAIB Local'!$L63,'Consolidado Resultados'!$L$8:$L$705,0),3)=0,"",INDEX('Consolidado Resultados'!$A$8:$L$705,MATCH('SAIB Local'!$L63,'Consolidado Resultados'!$L$8:$L$705,0),5))</f>
        <v/>
      </c>
      <c r="F63" s="4" t="str">
        <f>IF(INDEX('Consolidado Resultados'!$A$8:$L$705,MATCH('SAIB Local'!$L63,'Consolidado Resultados'!$L$8:$L$705,0),3)=0,"",INDEX('Consolidado Resultados'!$A$8:$L$705,MATCH('SAIB Local'!$L63,'Consolidado Resultados'!$L$8:$L$705,0),6))</f>
        <v/>
      </c>
      <c r="G63" s="4" t="str">
        <f>IF(INDEX('Consolidado Resultados'!$A$8:$L$705,MATCH('SAIB Local'!$L63,'Consolidado Resultados'!$L$8:$L$705,0),3)=0,"",INDEX('Consolidado Resultados'!$A$8:$L$705,MATCH('SAIB Local'!$L63,'Consolidado Resultados'!$L$8:$L$705,0),7))</f>
        <v/>
      </c>
      <c r="H63" s="4" t="str">
        <f>IF(INDEX('Consolidado Resultados'!$A$8:$L$705,MATCH('SAIB Local'!$L63,'Consolidado Resultados'!$L$8:$L$705,0),3)=0,"",INDEX('Consolidado Resultados'!$A$8:$L$705,MATCH('SAIB Local'!$L63,'Consolidado Resultados'!$L$8:$L$705,0),8))</f>
        <v/>
      </c>
      <c r="I63" s="19" t="str">
        <f>IF(INDEX('Consolidado Resultados'!$A$8:$L$705,MATCH('SAIB Local'!$L63,'Consolidado Resultados'!$L$8:$L$705,0),3)=0,"",INDEX('Consolidado Resultados'!$A$8:$L$705,MATCH('SAIB Local'!$L63,'Consolidado Resultados'!$L$8:$L$705,0),9))</f>
        <v/>
      </c>
      <c r="J63" s="19" t="str">
        <f>IF(INDEX('Consolidado Resultados'!$A$8:$L$705,MATCH('SAIB Local'!$L63,'Consolidado Resultados'!$L$8:$L$705,0),3)=0,"",INDEX('Consolidado Resultados'!$A$8:$L$705,MATCH('SAIB Local'!$L63,'Consolidado Resultados'!$L$8:$L$705,0),10))</f>
        <v/>
      </c>
      <c r="K63" s="52" t="str">
        <f>+IFERROR(INDEX('Ofertas insignia'!$B$17:$M$52,MATCH('SAIB Local'!$B63,'Ofertas insignia'!$B$17:$B$52,0),MATCH('SAIB Local'!$K$14,'Ofertas insignia'!$B$16:$M$16,0)),"")</f>
        <v/>
      </c>
      <c r="L63" s="38" t="str">
        <f t="shared" si="0"/>
        <v>SAIB Local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Local'!$L64,'Consolidado Resultados'!$L$8:$L$705,0),3)=0,"",INDEX('Consolidado Resultados'!$A$8:$L$705,MATCH('SAIB Local'!$L64,'Consolidado Resultados'!$L$8:$L$705,0),3))</f>
        <v/>
      </c>
      <c r="D64" s="4" t="str">
        <f>IF(INDEX('Consolidado Resultados'!$A$8:$L$705,MATCH('SAIB Local'!$L64,'Consolidado Resultados'!$L$8:$L$705,0),3)=0,"",INDEX('Consolidado Resultados'!$A$8:$L$705,MATCH('SAIB Local'!$L64,'Consolidado Resultados'!$L$8:$L$705,0),4))</f>
        <v/>
      </c>
      <c r="E64" s="4" t="str">
        <f>IF(INDEX('Consolidado Resultados'!$A$8:$L$705,MATCH('SAIB Local'!$L64,'Consolidado Resultados'!$L$8:$L$705,0),3)=0,"",INDEX('Consolidado Resultados'!$A$8:$L$705,MATCH('SAIB Local'!$L64,'Consolidado Resultados'!$L$8:$L$705,0),5))</f>
        <v/>
      </c>
      <c r="F64" s="4" t="str">
        <f>IF(INDEX('Consolidado Resultados'!$A$8:$L$705,MATCH('SAIB Local'!$L64,'Consolidado Resultados'!$L$8:$L$705,0),3)=0,"",INDEX('Consolidado Resultados'!$A$8:$L$705,MATCH('SAIB Local'!$L64,'Consolidado Resultados'!$L$8:$L$705,0),6))</f>
        <v/>
      </c>
      <c r="G64" s="4" t="str">
        <f>IF(INDEX('Consolidado Resultados'!$A$8:$L$705,MATCH('SAIB Local'!$L64,'Consolidado Resultados'!$L$8:$L$705,0),3)=0,"",INDEX('Consolidado Resultados'!$A$8:$L$705,MATCH('SAIB Local'!$L64,'Consolidado Resultados'!$L$8:$L$705,0),7))</f>
        <v/>
      </c>
      <c r="H64" s="4" t="str">
        <f>IF(INDEX('Consolidado Resultados'!$A$8:$L$705,MATCH('SAIB Local'!$L64,'Consolidado Resultados'!$L$8:$L$705,0),3)=0,"",INDEX('Consolidado Resultados'!$A$8:$L$705,MATCH('SAIB Local'!$L64,'Consolidado Resultados'!$L$8:$L$705,0),8))</f>
        <v/>
      </c>
      <c r="I64" s="19" t="str">
        <f>IF(INDEX('Consolidado Resultados'!$A$8:$L$705,MATCH('SAIB Local'!$L64,'Consolidado Resultados'!$L$8:$L$705,0),3)=0,"",INDEX('Consolidado Resultados'!$A$8:$L$705,MATCH('SAIB Local'!$L64,'Consolidado Resultados'!$L$8:$L$705,0),9))</f>
        <v/>
      </c>
      <c r="J64" s="19" t="str">
        <f>IF(INDEX('Consolidado Resultados'!$A$8:$L$705,MATCH('SAIB Local'!$L64,'Consolidado Resultados'!$L$8:$L$705,0),3)=0,"",INDEX('Consolidado Resultados'!$A$8:$L$705,MATCH('SAIB Local'!$L64,'Consolidado Resultados'!$L$8:$L$705,0),10))</f>
        <v/>
      </c>
      <c r="K64" s="52" t="str">
        <f>+IFERROR(INDEX('Ofertas insignia'!$B$17:$M$52,MATCH('SAIB Local'!$B64,'Ofertas insignia'!$B$17:$B$52,0),MATCH('SAIB Local'!$K$14,'Ofertas insignia'!$B$16:$M$16,0)),"")</f>
        <v/>
      </c>
      <c r="L64" s="38" t="str">
        <f t="shared" si="0"/>
        <v>SAIB Local</v>
      </c>
    </row>
    <row r="65" spans="11:11" x14ac:dyDescent="0.35">
      <c r="K65" s="52" t="str">
        <f>+IFERROR(INDEX('Ofertas insignia'!$B$17:$M$52,MATCH('SAIB Local'!$B65,'Ofertas insignia'!$B$17:$B$52,0),MATCH('SAIB Local'!$K$14,'Ofertas insignia'!$B$16:$M$16,0)),"")</f>
        <v/>
      </c>
    </row>
    <row r="66" spans="11:11" x14ac:dyDescent="0.35">
      <c r="K66" s="52" t="str">
        <f>+IFERROR(INDEX('Ofertas insignia'!$B$17:$M$52,MATCH('SAIB Local'!$B66,'Ofertas insignia'!$B$17:$B$52,0),MATCH('SAIB Local'!$K$14,'Ofertas insignia'!$B$16:$M$16,0)),"")</f>
        <v/>
      </c>
    </row>
    <row r="67" spans="11:11" x14ac:dyDescent="0.35">
      <c r="K67" s="52" t="str">
        <f>+IFERROR(INDEX('Ofertas insignia'!$B$17:$M$52,MATCH('SAIB Local'!$B67,'Ofertas insignia'!$B$17:$B$52,0),MATCH('SAIB Local'!$K$14,'Ofertas insignia'!$B$16:$M$16,0)),"")</f>
        <v/>
      </c>
    </row>
    <row r="68" spans="11:11" x14ac:dyDescent="0.35">
      <c r="K68" s="52" t="str">
        <f>+IFERROR(INDEX('Ofertas insignia'!$B$17:$M$52,MATCH('SAIB Local'!$B68,'Ofertas insignia'!$B$17:$B$52,0),MATCH('SAIB Local'!$K$14,'Ofertas insignia'!$B$16:$M$16,0)),"")</f>
        <v/>
      </c>
    </row>
    <row r="69" spans="11:11" x14ac:dyDescent="0.35">
      <c r="K69" s="52" t="str">
        <f>+IFERROR(INDEX('Ofertas insignia'!$B$17:$M$52,MATCH('SAIB Local'!$B69,'Ofertas insignia'!$B$17:$B$52,0),MATCH('SAIB Local'!$K$14,'Ofertas insignia'!$B$16:$M$16,0)),"")</f>
        <v/>
      </c>
    </row>
    <row r="70" spans="11:11" x14ac:dyDescent="0.35">
      <c r="K70" s="52" t="str">
        <f>+IFERROR(INDEX('Ofertas insignia'!$B$17:$M$52,MATCH('SAIB Local'!$B70,'Ofertas insignia'!$B$17:$B$52,0),MATCH('SAIB Local'!$K$14,'Ofertas insignia'!$B$16:$M$16,0)),"")</f>
        <v/>
      </c>
    </row>
    <row r="71" spans="11:11" x14ac:dyDescent="0.35">
      <c r="K71" s="52" t="str">
        <f>+IFERROR(INDEX('Ofertas insignia'!$B$17:$M$52,MATCH('SAIB Local'!$B71,'Ofertas insignia'!$B$17:$B$52,0),MATCH('SAIB Local'!$K$14,'Ofertas insignia'!$B$16:$M$16,0)),"")</f>
        <v/>
      </c>
    </row>
    <row r="72" spans="11:11" x14ac:dyDescent="0.35">
      <c r="K72" s="52" t="str">
        <f>+IFERROR(INDEX('Ofertas insignia'!$B$17:$M$52,MATCH('SAIB Local'!$B72,'Ofertas insignia'!$B$17:$B$52,0),MATCH('SAIB Local'!$K$14,'Ofertas insignia'!$B$16:$M$16,0)),"")</f>
        <v/>
      </c>
    </row>
    <row r="73" spans="11:11" x14ac:dyDescent="0.35">
      <c r="K73" s="52" t="str">
        <f>+IFERROR(INDEX('Ofertas insignia'!$B$17:$M$52,MATCH('SAIB Local'!$B73,'Ofertas insignia'!$B$17:$B$52,0),MATCH('SAIB Local'!$K$14,'Ofertas insignia'!$B$16:$M$16,0)),"")</f>
        <v/>
      </c>
    </row>
    <row r="74" spans="11:11" x14ac:dyDescent="0.35">
      <c r="K74" s="52" t="str">
        <f>+IFERROR(INDEX('Ofertas insignia'!$B$17:$M$52,MATCH('SAIB Local'!$B74,'Ofertas insignia'!$B$17:$B$52,0),MATCH('SAIB Local'!$K$14,'Ofertas insignia'!$B$16:$M$16,0)),"")</f>
        <v/>
      </c>
    </row>
    <row r="75" spans="11:11" x14ac:dyDescent="0.35">
      <c r="K75" s="52" t="str">
        <f>+IFERROR(INDEX('Ofertas insignia'!$B$17:$M$52,MATCH('SAIB Local'!$B75,'Ofertas insignia'!$B$17:$B$52,0),MATCH('SAIB Local'!$K$14,'Ofertas insignia'!$B$16:$M$16,0)),"")</f>
        <v/>
      </c>
    </row>
    <row r="76" spans="11:11" x14ac:dyDescent="0.35">
      <c r="K76" s="52" t="str">
        <f>+IFERROR(INDEX('Ofertas insignia'!$B$17:$M$52,MATCH('SAIB Local'!$B76,'Ofertas insignia'!$B$17:$B$52,0),MATCH('SAIB Local'!$K$14,'Ofertas insignia'!$B$16:$M$16,0)),"")</f>
        <v/>
      </c>
    </row>
    <row r="77" spans="11:11" x14ac:dyDescent="0.35">
      <c r="K77" s="52" t="str">
        <f>+IFERROR(INDEX('Ofertas insignia'!$B$17:$M$52,MATCH('SAIB Local'!$B77,'Ofertas insignia'!$B$17:$B$52,0),MATCH('SAIB Local'!$K$14,'Ofertas insignia'!$B$16:$M$16,0)),"")</f>
        <v/>
      </c>
    </row>
    <row r="78" spans="11:11" x14ac:dyDescent="0.35">
      <c r="K78" s="52" t="str">
        <f>+IFERROR(INDEX('Ofertas insignia'!$B$17:$M$52,MATCH('SAIB Local'!$B78,'Ofertas insignia'!$B$17:$B$52,0),MATCH('SAIB Local'!$K$14,'Ofertas insignia'!$B$16:$M$16,0)),"")</f>
        <v/>
      </c>
    </row>
    <row r="79" spans="11:11" x14ac:dyDescent="0.35">
      <c r="K79" s="52" t="str">
        <f>+IFERROR(INDEX('Ofertas insignia'!$B$17:$M$52,MATCH('SAIB Local'!$B79,'Ofertas insignia'!$B$17:$B$52,0),MATCH('SAIB Local'!$K$14,'Ofertas insignia'!$B$16:$M$16,0)),"")</f>
        <v/>
      </c>
    </row>
    <row r="80" spans="11:11" x14ac:dyDescent="0.35">
      <c r="K80" s="52" t="str">
        <f>+IFERROR(INDEX('Ofertas insignia'!$B$17:$M$52,MATCH('SAIB Local'!$B80,'Ofertas insignia'!$B$17:$B$52,0),MATCH('SAIB Local'!$K$14,'Ofertas insignia'!$B$16:$M$16,0)),"")</f>
        <v/>
      </c>
    </row>
    <row r="81" spans="11:11" x14ac:dyDescent="0.35">
      <c r="K81" s="52" t="str">
        <f>+IFERROR(INDEX('Ofertas insignia'!$B$17:$M$52,MATCH('SAIB Local'!$B81,'Ofertas insignia'!$B$17:$B$52,0),MATCH('SAIB Local'!$K$14,'Ofertas insignia'!$B$16:$M$16,0)),"")</f>
        <v/>
      </c>
    </row>
    <row r="82" spans="11:11" x14ac:dyDescent="0.35">
      <c r="K82" s="52" t="str">
        <f>+IFERROR(INDEX('Ofertas insignia'!$B$17:$M$52,MATCH('SAIB Local'!$B82,'Ofertas insignia'!$B$17:$B$52,0),MATCH('SAIB Local'!$K$14,'Ofertas insignia'!$B$16:$M$16,0)),"")</f>
        <v/>
      </c>
    </row>
    <row r="83" spans="11:11" x14ac:dyDescent="0.35">
      <c r="K83" s="52" t="str">
        <f>+IFERROR(INDEX('Ofertas insignia'!$B$17:$M$52,MATCH('SAIB Local'!$B83,'Ofertas insignia'!$B$17:$B$52,0),MATCH('SAIB Local'!$K$14,'Ofertas insignia'!$B$16:$M$16,0)),"")</f>
        <v/>
      </c>
    </row>
    <row r="84" spans="11:11" x14ac:dyDescent="0.35">
      <c r="K84" s="52" t="str">
        <f>+IFERROR(INDEX('Ofertas insignia'!$B$17:$M$52,MATCH('SAIB Local'!$B84,'Ofertas insignia'!$B$17:$B$52,0),MATCH('SAIB Local'!$K$14,'Ofertas insignia'!$B$16:$M$16,0)),"")</f>
        <v/>
      </c>
    </row>
    <row r="85" spans="11:11" x14ac:dyDescent="0.35">
      <c r="K85" s="52" t="str">
        <f>+IFERROR(INDEX('Ofertas insignia'!$B$17:$M$52,MATCH('SAIB Local'!$B85,'Ofertas insignia'!$B$17:$B$52,0),MATCH('SAIB Local'!$K$14,'Ofertas insignia'!$B$16:$M$16,0)),"")</f>
        <v/>
      </c>
    </row>
    <row r="86" spans="11:11" x14ac:dyDescent="0.35">
      <c r="K86" s="52" t="str">
        <f>+IFERROR(INDEX('Ofertas insignia'!$B$17:$M$52,MATCH('SAIB Local'!$B86,'Ofertas insignia'!$B$17:$B$52,0),MATCH('SAIB Local'!$K$14,'Ofertas insignia'!$B$16:$M$16,0)),"")</f>
        <v/>
      </c>
    </row>
    <row r="87" spans="11:11" x14ac:dyDescent="0.35">
      <c r="K87" s="52" t="str">
        <f>+IFERROR(INDEX('Ofertas insignia'!$B$17:$M$52,MATCH('SAIB Local'!$B87,'Ofertas insignia'!$B$17:$B$52,0),MATCH('SAIB Local'!$K$14,'Ofertas insignia'!$B$16:$M$16,0)),"")</f>
        <v/>
      </c>
    </row>
    <row r="88" spans="11:11" x14ac:dyDescent="0.35">
      <c r="K88" s="52" t="str">
        <f>+IFERROR(INDEX('Ofertas insignia'!$B$17:$M$52,MATCH('SAIB Local'!$B88,'Ofertas insignia'!$B$17:$B$52,0),MATCH('SAIB Local'!$K$14,'Ofertas insignia'!$B$16:$M$16,0)),"")</f>
        <v/>
      </c>
    </row>
    <row r="89" spans="11:11" x14ac:dyDescent="0.35">
      <c r="K89" s="52" t="str">
        <f>+IFERROR(INDEX('Ofertas insignia'!$B$17:$M$52,MATCH('SAIB Local'!$B89,'Ofertas insignia'!$B$17:$B$52,0),MATCH('SAIB Local'!$K$14,'Ofertas insignia'!$B$16:$M$16,0)),"")</f>
        <v/>
      </c>
    </row>
    <row r="90" spans="11:11" x14ac:dyDescent="0.35">
      <c r="K90" s="52" t="str">
        <f>+IFERROR(INDEX('Ofertas insignia'!$B$17:$M$52,MATCH('SAIB Local'!$B90,'Ofertas insignia'!$B$17:$B$52,0),MATCH('SAIB Local'!$K$14,'Ofertas insignia'!$B$16:$M$16,0)),"")</f>
        <v/>
      </c>
    </row>
    <row r="91" spans="11:11" x14ac:dyDescent="0.35">
      <c r="K91" s="52" t="str">
        <f>+IFERROR(INDEX('Ofertas insignia'!$B$17:$M$52,MATCH('SAIB Local'!$B91,'Ofertas insignia'!$B$17:$B$52,0),MATCH('SAIB Local'!$K$14,'Ofertas insignia'!$B$16:$M$16,0)),"")</f>
        <v/>
      </c>
    </row>
    <row r="92" spans="11:11" x14ac:dyDescent="0.35">
      <c r="K92" s="52" t="str">
        <f>+IFERROR(INDEX('Ofertas insignia'!$B$17:$M$52,MATCH('SAIB Local'!$B92,'Ofertas insignia'!$B$17:$B$52,0),MATCH('SAIB Local'!$K$14,'Ofertas insignia'!$B$16:$M$16,0)),"")</f>
        <v/>
      </c>
    </row>
    <row r="93" spans="11:11" x14ac:dyDescent="0.35">
      <c r="K93" s="52" t="str">
        <f>+IFERROR(INDEX('Ofertas insignia'!$B$17:$M$52,MATCH('SAIB Local'!$B93,'Ofertas insignia'!$B$17:$B$52,0),MATCH('SAIB Local'!$K$14,'Ofertas insignia'!$B$16:$M$16,0)),"")</f>
        <v/>
      </c>
    </row>
    <row r="94" spans="11:11" x14ac:dyDescent="0.35">
      <c r="K94" s="52" t="str">
        <f>+IFERROR(INDEX('Ofertas insignia'!$B$17:$M$52,MATCH('SAIB Local'!$B94,'Ofertas insignia'!$B$17:$B$52,0),MATCH('SAIB Local'!$K$14,'Ofertas insignia'!$B$16:$M$16,0)),"")</f>
        <v/>
      </c>
    </row>
    <row r="95" spans="11:11" x14ac:dyDescent="0.35">
      <c r="K95" s="52" t="str">
        <f>+IFERROR(INDEX('Ofertas insignia'!$B$17:$M$52,MATCH('SAIB Local'!$B95,'Ofertas insignia'!$B$17:$B$52,0),MATCH('SAIB Local'!$K$14,'Ofertas insignia'!$B$16:$M$16,0)),"")</f>
        <v/>
      </c>
    </row>
    <row r="96" spans="11:11" x14ac:dyDescent="0.35">
      <c r="K96" s="52" t="str">
        <f>+IFERROR(INDEX('Ofertas insignia'!$B$17:$M$52,MATCH('SAIB Local'!$B96,'Ofertas insignia'!$B$17:$B$52,0),MATCH('SAIB Local'!$K$14,'Ofertas insignia'!$B$16:$M$16,0)),"")</f>
        <v/>
      </c>
    </row>
    <row r="97" spans="11:11" x14ac:dyDescent="0.35">
      <c r="K97" s="52" t="str">
        <f>+IFERROR(INDEX('Ofertas insignia'!$B$17:$M$52,MATCH('SAIB Local'!$B97,'Ofertas insignia'!$B$17:$B$52,0),MATCH('SAIB Local'!$K$14,'Ofertas insignia'!$B$16:$M$16,0)),"")</f>
        <v/>
      </c>
    </row>
    <row r="98" spans="11:11" x14ac:dyDescent="0.35">
      <c r="K98" s="52" t="str">
        <f>+IFERROR(INDEX('Ofertas insignia'!$B$17:$M$52,MATCH('SAIB Local'!$B98,'Ofertas insignia'!$B$17:$B$52,0),MATCH('SAIB Local'!$K$14,'Ofertas insignia'!$B$16:$M$16,0)),"")</f>
        <v/>
      </c>
    </row>
    <row r="99" spans="11:11" x14ac:dyDescent="0.35">
      <c r="K99" s="52" t="str">
        <f>+IFERROR(INDEX('Ofertas insignia'!$B$17:$M$52,MATCH('SAIB Local'!$B99,'Ofertas insignia'!$B$17:$B$52,0),MATCH('SAIB Local'!$K$14,'Ofertas insignia'!$B$16:$M$16,0)),"")</f>
        <v/>
      </c>
    </row>
    <row r="100" spans="11:11" x14ac:dyDescent="0.35">
      <c r="K100" s="52" t="str">
        <f>+IFERROR(INDEX('Ofertas insignia'!$B$17:$M$52,MATCH('SAIB Local'!$B100,'Ofertas insignia'!$B$17:$B$52,0),MATCH('SAIB Local'!$K$14,'Ofertas insignia'!$B$16:$M$16,0)),"")</f>
        <v/>
      </c>
    </row>
    <row r="101" spans="11:11" x14ac:dyDescent="0.35">
      <c r="K101" s="52" t="str">
        <f>+IFERROR(INDEX('Ofertas insignia'!$B$17:$M$52,MATCH('SAIB Local'!$B101,'Ofertas insignia'!$B$17:$B$52,0),MATCH('SAIB Local'!$K$14,'Ofertas insignia'!$B$16:$M$16,0)),"")</f>
        <v/>
      </c>
    </row>
    <row r="102" spans="11:11" x14ac:dyDescent="0.35">
      <c r="K102" s="52" t="str">
        <f>+IFERROR(INDEX('Ofertas insignia'!$B$17:$M$52,MATCH('SAIB Local'!$B102,'Ofertas insignia'!$B$17:$B$52,0),MATCH('SAIB Local'!$K$14,'Ofertas insignia'!$B$16:$M$16,0)),"")</f>
        <v/>
      </c>
    </row>
    <row r="103" spans="11:11" x14ac:dyDescent="0.35">
      <c r="K103" s="52" t="str">
        <f>+IFERROR(INDEX('Ofertas insignia'!$B$17:$M$52,MATCH('SAIB Local'!$B103,'Ofertas insignia'!$B$17:$B$52,0),MATCH('SAIB Local'!$K$14,'Ofertas insignia'!$B$16:$M$16,0)),"")</f>
        <v/>
      </c>
    </row>
    <row r="104" spans="11:11" x14ac:dyDescent="0.35">
      <c r="K104" s="52" t="str">
        <f>+IFERROR(INDEX('Ofertas insignia'!$B$17:$M$52,MATCH('SAIB Local'!$B104,'Ofertas insignia'!$B$17:$B$52,0),MATCH('SAIB Local'!$K$14,'Ofertas insignia'!$B$16:$M$16,0)),"")</f>
        <v/>
      </c>
    </row>
    <row r="105" spans="11:11" x14ac:dyDescent="0.35">
      <c r="K105" s="52" t="str">
        <f>+IFERROR(INDEX('Ofertas insignia'!$B$17:$M$52,MATCH('SAIB Local'!$B105,'Ofertas insignia'!$B$17:$B$52,0),MATCH('SAIB Local'!$K$14,'Ofertas insignia'!$B$16:$M$16,0)),"")</f>
        <v/>
      </c>
    </row>
    <row r="106" spans="11:11" x14ac:dyDescent="0.35">
      <c r="K106" s="52" t="str">
        <f>+IFERROR(INDEX('Ofertas insignia'!$B$17:$M$52,MATCH('SAIB Local'!$B106,'Ofertas insignia'!$B$17:$B$52,0),MATCH('SAIB Local'!$K$14,'Ofertas insignia'!$B$16:$M$16,0)),"")</f>
        <v/>
      </c>
    </row>
    <row r="107" spans="11:11" x14ac:dyDescent="0.35">
      <c r="K107" s="52" t="str">
        <f>+IFERROR(INDEX('Ofertas insignia'!$B$17:$M$52,MATCH('SAIB Local'!$B107,'Ofertas insignia'!$B$17:$B$52,0),MATCH('SAIB Local'!$K$14,'Ofertas insignia'!$B$16:$M$16,0)),"")</f>
        <v/>
      </c>
    </row>
    <row r="108" spans="11:11" x14ac:dyDescent="0.35">
      <c r="K108" s="52" t="str">
        <f>+IFERROR(INDEX('Ofertas insignia'!$B$17:$M$52,MATCH('SAIB Local'!$B108,'Ofertas insignia'!$B$17:$B$52,0),MATCH('SAIB Local'!$K$14,'Ofertas insignia'!$B$16:$M$16,0)),"")</f>
        <v/>
      </c>
    </row>
    <row r="109" spans="11:11" x14ac:dyDescent="0.35">
      <c r="K109" s="52" t="str">
        <f>+IFERROR(INDEX('Ofertas insignia'!$B$17:$M$52,MATCH('SAIB Local'!$B109,'Ofertas insignia'!$B$17:$B$52,0),MATCH('SAIB Local'!$K$14,'Ofertas insignia'!$B$16:$M$16,0)),"")</f>
        <v/>
      </c>
    </row>
    <row r="110" spans="11:11" x14ac:dyDescent="0.35">
      <c r="K110" s="52" t="str">
        <f>+IFERROR(INDEX('Ofertas insignia'!$B$17:$M$52,MATCH('SAIB Local'!$B110,'Ofertas insignia'!$B$17:$B$52,0),MATCH('SAIB Local'!$K$14,'Ofertas insignia'!$B$16:$M$16,0)),"")</f>
        <v/>
      </c>
    </row>
    <row r="111" spans="11:11" x14ac:dyDescent="0.35">
      <c r="K111" s="52" t="str">
        <f>+IFERROR(INDEX('Ofertas insignia'!$B$17:$M$52,MATCH('SAIB Local'!$B111,'Ofertas insignia'!$B$17:$B$52,0),MATCH('SAIB Local'!$K$14,'Ofertas insignia'!$B$16:$M$16,0)),"")</f>
        <v/>
      </c>
    </row>
    <row r="112" spans="11:11" x14ac:dyDescent="0.35">
      <c r="K112" s="52" t="str">
        <f>+IFERROR(INDEX('Ofertas insignia'!$B$17:$M$52,MATCH('SAIB Local'!$B112,'Ofertas insignia'!$B$17:$B$52,0),MATCH('SAIB Local'!$K$14,'Ofertas insignia'!$B$16:$M$16,0)),"")</f>
        <v/>
      </c>
    </row>
    <row r="113" spans="11:11" x14ac:dyDescent="0.35">
      <c r="K113" s="52" t="str">
        <f>+IFERROR(INDEX('Ofertas insignia'!$B$17:$M$52,MATCH('SAIB Local'!$B113,'Ofertas insignia'!$B$17:$B$52,0),MATCH('SAIB Local'!$K$14,'Ofertas insignia'!$B$16:$M$16,0)),"")</f>
        <v/>
      </c>
    </row>
    <row r="114" spans="11:11" x14ac:dyDescent="0.35">
      <c r="K114" s="52" t="str">
        <f>+IFERROR(INDEX('Ofertas insignia'!$B$17:$M$52,MATCH('SAIB Local'!$B114,'Ofertas insignia'!$B$17:$B$52,0),MATCH('SAIB Local'!$K$14,'Ofertas insignia'!$B$16:$M$16,0)),"")</f>
        <v/>
      </c>
    </row>
    <row r="115" spans="11:11" x14ac:dyDescent="0.35">
      <c r="K115" s="52" t="str">
        <f>+IFERROR(INDEX('Ofertas insignia'!$B$17:$M$52,MATCH('SAIB Local'!$B115,'Ofertas insignia'!$B$17:$B$52,0),MATCH('SAIB Local'!$K$14,'Ofertas insignia'!$B$16:$M$16,0)),"")</f>
        <v/>
      </c>
    </row>
    <row r="116" spans="11:11" x14ac:dyDescent="0.35">
      <c r="K116" s="52" t="str">
        <f>+IFERROR(INDEX('Ofertas insignia'!$B$17:$M$52,MATCH('SAIB Local'!$B116,'Ofertas insignia'!$B$17:$B$52,0),MATCH('SAIB Local'!$K$14,'Ofertas insignia'!$B$16:$M$16,0)),"")</f>
        <v/>
      </c>
    </row>
    <row r="117" spans="11:11" x14ac:dyDescent="0.35">
      <c r="K117" s="52" t="str">
        <f>+IFERROR(INDEX('Ofertas insignia'!$B$17:$M$52,MATCH('SAIB Local'!$B117,'Ofertas insignia'!$B$17:$B$52,0),MATCH('SAIB Local'!$K$14,'Ofertas insignia'!$B$16:$M$16,0)),"")</f>
        <v/>
      </c>
    </row>
    <row r="118" spans="11:11" x14ac:dyDescent="0.35">
      <c r="K118" s="52" t="str">
        <f>+IFERROR(INDEX('Ofertas insignia'!$B$17:$M$52,MATCH('SAIB Local'!$B118,'Ofertas insignia'!$B$17:$B$52,0),MATCH('SAIB Local'!$K$14,'Ofertas insignia'!$B$16:$M$16,0)),"")</f>
        <v/>
      </c>
    </row>
    <row r="119" spans="11:11" x14ac:dyDescent="0.35">
      <c r="K119" s="52" t="str">
        <f>+IFERROR(INDEX('Ofertas insignia'!$B$17:$M$52,MATCH('SAIB Local'!$B119,'Ofertas insignia'!$B$17:$B$52,0),MATCH('SAIB Local'!$K$14,'Ofertas insignia'!$B$16:$M$16,0)),"")</f>
        <v/>
      </c>
    </row>
    <row r="120" spans="11:11" x14ac:dyDescent="0.35">
      <c r="K120" s="52" t="str">
        <f>+IFERROR(INDEX('Ofertas insignia'!$B$17:$M$52,MATCH('SAIB Local'!$B120,'Ofertas insignia'!$B$17:$B$52,0),MATCH('SAIB Local'!$K$14,'Ofertas insignia'!$B$16:$M$16,0)),"")</f>
        <v/>
      </c>
    </row>
    <row r="121" spans="11:11" x14ac:dyDescent="0.35">
      <c r="K121" s="52" t="str">
        <f>+IFERROR(INDEX('Ofertas insignia'!$B$17:$M$52,MATCH('SAIB Local'!$B121,'Ofertas insignia'!$B$17:$B$52,0),MATCH('SAIB Local'!$K$14,'Ofertas insignia'!$B$16:$M$16,0)),"")</f>
        <v/>
      </c>
    </row>
    <row r="122" spans="11:11" x14ac:dyDescent="0.35">
      <c r="K122" s="52" t="str">
        <f>+IFERROR(INDEX('Ofertas insignia'!$B$17:$M$52,MATCH('SAIB Local'!$B122,'Ofertas insignia'!$B$17:$B$52,0),MATCH('SAIB Local'!$K$14,'Ofertas insignia'!$B$16:$M$16,0)),"")</f>
        <v/>
      </c>
    </row>
    <row r="123" spans="11:11" x14ac:dyDescent="0.35">
      <c r="K123" s="52" t="str">
        <f>+IFERROR(INDEX('Ofertas insignia'!$B$17:$M$52,MATCH('SAIB Local'!$B123,'Ofertas insignia'!$B$17:$B$52,0),MATCH('SAIB Local'!$K$14,'Ofertas insignia'!$B$16:$M$16,0)),"")</f>
        <v/>
      </c>
    </row>
    <row r="124" spans="11:11" x14ac:dyDescent="0.35">
      <c r="K124" s="52" t="str">
        <f>+IFERROR(INDEX('Ofertas insignia'!$B$17:$M$52,MATCH('SAIB Local'!$B124,'Ofertas insignia'!$B$17:$B$52,0),MATCH('SAIB Local'!$K$14,'Ofertas insignia'!$B$16:$M$16,0)),"")</f>
        <v/>
      </c>
    </row>
    <row r="125" spans="11:11" x14ac:dyDescent="0.35">
      <c r="K125" s="52" t="str">
        <f>+IFERROR(INDEX('Ofertas insignia'!$B$17:$M$52,MATCH('SAIB Local'!$B125,'Ofertas insignia'!$B$17:$B$52,0),MATCH('SAIB Local'!$K$14,'Ofertas insignia'!$B$16:$M$16,0)),"")</f>
        <v/>
      </c>
    </row>
    <row r="126" spans="11:11" x14ac:dyDescent="0.35">
      <c r="K126" s="52" t="str">
        <f>+IFERROR(INDEX('Ofertas insignia'!$B$17:$M$52,MATCH('SAIB Local'!$B126,'Ofertas insignia'!$B$17:$B$52,0),MATCH('SAIB Local'!$K$14,'Ofertas insignia'!$B$16:$M$16,0)),"")</f>
        <v/>
      </c>
    </row>
    <row r="127" spans="11:11" x14ac:dyDescent="0.35">
      <c r="K127" s="52" t="str">
        <f>+IFERROR(INDEX('Ofertas insignia'!$B$17:$M$52,MATCH('SAIB Local'!$B127,'Ofertas insignia'!$B$17:$B$52,0),MATCH('SAIB Local'!$K$14,'Ofertas insignia'!$B$16:$M$16,0)),"")</f>
        <v/>
      </c>
    </row>
    <row r="128" spans="11:11" x14ac:dyDescent="0.35">
      <c r="K128" s="52" t="str">
        <f>+IFERROR(INDEX('Ofertas insignia'!$B$17:$M$52,MATCH('SAIB Local'!$B128,'Ofertas insignia'!$B$17:$B$52,0),MATCH('SAIB Local'!$K$14,'Ofertas insignia'!$B$16:$M$16,0)),"")</f>
        <v/>
      </c>
    </row>
    <row r="129" spans="11:11" x14ac:dyDescent="0.35">
      <c r="K129" s="52" t="str">
        <f>+IFERROR(INDEX('Ofertas insignia'!$B$17:$M$52,MATCH('SAIB Local'!$B129,'Ofertas insignia'!$B$17:$B$52,0),MATCH('SAIB Local'!$K$14,'Ofertas insignia'!$B$16:$M$16,0)),"")</f>
        <v/>
      </c>
    </row>
    <row r="130" spans="11:11" x14ac:dyDescent="0.35">
      <c r="K130" s="52" t="str">
        <f>+IFERROR(INDEX('Ofertas insignia'!$B$17:$M$52,MATCH('SAIB Local'!$B130,'Ofertas insignia'!$B$17:$B$52,0),MATCH('SAIB Local'!$K$14,'Ofertas insignia'!$B$16:$M$16,0)),"")</f>
        <v/>
      </c>
    </row>
    <row r="131" spans="11:11" x14ac:dyDescent="0.35">
      <c r="K131" s="52" t="str">
        <f>+IFERROR(INDEX('Ofertas insignia'!$B$17:$M$52,MATCH('SAIB Local'!$B131,'Ofertas insignia'!$B$17:$B$52,0),MATCH('SAIB Local'!$K$14,'Ofertas insignia'!$B$16:$M$16,0)),"")</f>
        <v/>
      </c>
    </row>
    <row r="132" spans="11:11" x14ac:dyDescent="0.35">
      <c r="K132" s="52" t="str">
        <f>+IFERROR(INDEX('Ofertas insignia'!$B$17:$M$52,MATCH('SAIB Local'!$B132,'Ofertas insignia'!$B$17:$B$52,0),MATCH('SAIB Local'!$K$14,'Ofertas insignia'!$B$16:$M$16,0)),"")</f>
        <v/>
      </c>
    </row>
    <row r="133" spans="11:11" x14ac:dyDescent="0.35">
      <c r="K133" s="52" t="str">
        <f>+IFERROR(INDEX('Ofertas insignia'!$B$17:$M$52,MATCH('SAIB Local'!$B133,'Ofertas insignia'!$B$17:$B$52,0),MATCH('SAIB Local'!$K$14,'Ofertas insignia'!$B$16:$M$16,0)),"")</f>
        <v/>
      </c>
    </row>
    <row r="134" spans="11:11" x14ac:dyDescent="0.35">
      <c r="K134" s="52" t="str">
        <f>+IFERROR(INDEX('Ofertas insignia'!$B$17:$M$52,MATCH('SAIB Local'!$B134,'Ofertas insignia'!$B$17:$B$52,0),MATCH('SAIB Local'!$K$14,'Ofertas insignia'!$B$16:$M$16,0)),"")</f>
        <v/>
      </c>
    </row>
    <row r="135" spans="11:11" x14ac:dyDescent="0.35">
      <c r="K135" s="52" t="str">
        <f>+IFERROR(INDEX('Ofertas insignia'!$B$17:$M$52,MATCH('SAIB Local'!$B135,'Ofertas insignia'!$B$17:$B$52,0),MATCH('SAIB Local'!$K$14,'Ofertas insignia'!$B$16:$M$16,0)),"")</f>
        <v/>
      </c>
    </row>
    <row r="136" spans="11:11" x14ac:dyDescent="0.35">
      <c r="K136" s="52" t="str">
        <f>+IFERROR(INDEX('Ofertas insignia'!$B$17:$M$52,MATCH('SAIB Local'!$B136,'Ofertas insignia'!$B$17:$B$52,0),MATCH('SAIB Local'!$K$14,'Ofertas insignia'!$B$16:$M$16,0)),"")</f>
        <v/>
      </c>
    </row>
    <row r="137" spans="11:11" x14ac:dyDescent="0.35">
      <c r="K137" s="52" t="str">
        <f>+IFERROR(INDEX('Ofertas insignia'!$B$17:$M$52,MATCH('SAIB Local'!$B137,'Ofertas insignia'!$B$17:$B$52,0),MATCH('SAIB Local'!$K$14,'Ofertas insignia'!$B$16:$M$16,0)),"")</f>
        <v/>
      </c>
    </row>
    <row r="138" spans="11:11" x14ac:dyDescent="0.35">
      <c r="K138" s="52" t="str">
        <f>+IFERROR(INDEX('Ofertas insignia'!$B$17:$M$52,MATCH('SAIB Local'!$B138,'Ofertas insignia'!$B$17:$B$52,0),MATCH('SAIB Local'!$K$14,'Ofertas insignia'!$B$16:$M$16,0)),"")</f>
        <v/>
      </c>
    </row>
    <row r="139" spans="11:11" x14ac:dyDescent="0.35">
      <c r="K139" s="52" t="str">
        <f>+IFERROR(INDEX('Ofertas insignia'!$B$17:$M$52,MATCH('SAIB Local'!$B139,'Ofertas insignia'!$B$17:$B$52,0),MATCH('SAIB Local'!$K$14,'Ofertas insignia'!$B$16:$M$16,0)),"")</f>
        <v/>
      </c>
    </row>
    <row r="140" spans="11:11" x14ac:dyDescent="0.35">
      <c r="K140" s="52" t="str">
        <f>+IFERROR(INDEX('Ofertas insignia'!$B$17:$M$52,MATCH('SAIB Local'!$B140,'Ofertas insignia'!$B$17:$B$52,0),MATCH('SAIB Local'!$K$14,'Ofertas insignia'!$B$16:$M$16,0)),"")</f>
        <v/>
      </c>
    </row>
    <row r="141" spans="11:11" x14ac:dyDescent="0.35">
      <c r="K141" s="52" t="str">
        <f>+IFERROR(INDEX('Ofertas insignia'!$B$17:$M$52,MATCH('SAIB Local'!$B141,'Ofertas insignia'!$B$17:$B$52,0),MATCH('SAIB Local'!$K$14,'Ofertas insignia'!$B$16:$M$16,0)),"")</f>
        <v/>
      </c>
    </row>
    <row r="142" spans="11:11" x14ac:dyDescent="0.35">
      <c r="K142" s="52" t="str">
        <f>+IFERROR(INDEX('Ofertas insignia'!$B$17:$M$52,MATCH('SAIB Local'!$B142,'Ofertas insignia'!$B$17:$B$52,0),MATCH('SAIB Local'!$K$14,'Ofertas insignia'!$B$16:$M$16,0)),"")</f>
        <v/>
      </c>
    </row>
    <row r="143" spans="11:11" x14ac:dyDescent="0.35">
      <c r="K143" s="52" t="str">
        <f>+IFERROR(INDEX('Ofertas insignia'!$B$17:$M$52,MATCH('SAIB Local'!$B143,'Ofertas insignia'!$B$17:$B$52,0),MATCH('SAIB Local'!$K$14,'Ofertas insignia'!$B$16:$M$16,0)),"")</f>
        <v/>
      </c>
    </row>
    <row r="144" spans="11:11" x14ac:dyDescent="0.35">
      <c r="K144" s="52" t="str">
        <f>+IFERROR(INDEX('Ofertas insignia'!$B$17:$M$52,MATCH('SAIB Local'!$B144,'Ofertas insignia'!$B$17:$B$52,0),MATCH('SAIB Local'!$K$14,'Ofertas insignia'!$B$16:$M$16,0)),"")</f>
        <v/>
      </c>
    </row>
    <row r="145" spans="11:11" x14ac:dyDescent="0.35">
      <c r="K145" s="52" t="str">
        <f>+IFERROR(INDEX('Ofertas insignia'!$B$17:$M$52,MATCH('SAIB Local'!$B145,'Ofertas insignia'!$B$17:$B$52,0),MATCH('SAIB Local'!$K$14,'Ofertas insignia'!$B$16:$M$16,0)),"")</f>
        <v/>
      </c>
    </row>
    <row r="146" spans="11:11" x14ac:dyDescent="0.35">
      <c r="K146" s="52" t="str">
        <f>+IFERROR(INDEX('Ofertas insignia'!$B$17:$M$52,MATCH('SAIB Local'!$B146,'Ofertas insignia'!$B$17:$B$52,0),MATCH('SAIB Local'!$K$14,'Ofertas insignia'!$B$16:$M$16,0)),"")</f>
        <v/>
      </c>
    </row>
    <row r="147" spans="11:11" x14ac:dyDescent="0.35">
      <c r="K147" s="52" t="str">
        <f>+IFERROR(INDEX('Ofertas insignia'!$B$17:$M$52,MATCH('SAIB Local'!$B147,'Ofertas insignia'!$B$17:$B$52,0),MATCH('SAIB Local'!$K$14,'Ofertas insignia'!$B$16:$M$16,0)),"")</f>
        <v/>
      </c>
    </row>
    <row r="148" spans="11:11" x14ac:dyDescent="0.35">
      <c r="K148" s="52" t="str">
        <f>+IFERROR(INDEX('Ofertas insignia'!$B$17:$M$52,MATCH('SAIB Local'!$B148,'Ofertas insignia'!$B$17:$B$52,0),MATCH('SAIB Local'!$K$14,'Ofertas insignia'!$B$16:$M$16,0)),"")</f>
        <v/>
      </c>
    </row>
    <row r="149" spans="11:11" x14ac:dyDescent="0.35">
      <c r="K149" s="52" t="str">
        <f>+IFERROR(INDEX('Ofertas insignia'!$B$17:$M$52,MATCH('SAIB Local'!$B149,'Ofertas insignia'!$B$17:$B$52,0),MATCH('SAIB Local'!$K$14,'Ofertas insignia'!$B$16:$M$16,0)),"")</f>
        <v/>
      </c>
    </row>
    <row r="150" spans="11:11" x14ac:dyDescent="0.35">
      <c r="K150" s="52" t="str">
        <f>+IFERROR(INDEX('Ofertas insignia'!$B$17:$M$52,MATCH('SAIB Local'!$B150,'Ofertas insignia'!$B$17:$B$52,0),MATCH('SAIB Local'!$K$14,'Ofertas insignia'!$B$16:$M$16,0)),"")</f>
        <v/>
      </c>
    </row>
    <row r="151" spans="11:11" x14ac:dyDescent="0.35">
      <c r="K151" s="52" t="str">
        <f>+IFERROR(INDEX('Ofertas insignia'!$B$17:$M$52,MATCH('SAIB Local'!$B151,'Ofertas insignia'!$B$17:$B$52,0),MATCH('SAIB Local'!$K$14,'Ofertas insignia'!$B$16:$M$16,0)),"")</f>
        <v/>
      </c>
    </row>
    <row r="152" spans="11:11" x14ac:dyDescent="0.35">
      <c r="K152" s="52" t="str">
        <f>+IFERROR(INDEX('Ofertas insignia'!$B$17:$M$52,MATCH('SAIB Local'!$B152,'Ofertas insignia'!$B$17:$B$52,0),MATCH('SAIB Local'!$K$14,'Ofertas insignia'!$B$16:$M$16,0)),"")</f>
        <v/>
      </c>
    </row>
    <row r="153" spans="11:11" x14ac:dyDescent="0.35">
      <c r="K153" s="52" t="str">
        <f>+IFERROR(INDEX('Ofertas insignia'!$B$17:$M$52,MATCH('SAIB Local'!$B153,'Ofertas insignia'!$B$17:$B$52,0),MATCH('SAIB Local'!$K$14,'Ofertas insignia'!$B$16:$M$16,0)),"")</f>
        <v/>
      </c>
    </row>
    <row r="154" spans="11:11" x14ac:dyDescent="0.35">
      <c r="K154" s="52" t="str">
        <f>+IFERROR(INDEX('Ofertas insignia'!$B$17:$M$52,MATCH('SAIB Local'!$B154,'Ofertas insignia'!$B$17:$B$52,0),MATCH('SAIB Local'!$K$14,'Ofertas insignia'!$B$16:$M$16,0)),"")</f>
        <v/>
      </c>
    </row>
    <row r="155" spans="11:11" x14ac:dyDescent="0.35">
      <c r="K155" s="52" t="str">
        <f>+IFERROR(INDEX('Ofertas insignia'!$B$17:$M$52,MATCH('SAIB Local'!$B155,'Ofertas insignia'!$B$17:$B$52,0),MATCH('SAIB Local'!$K$14,'Ofertas insignia'!$B$16:$M$16,0)),"")</f>
        <v/>
      </c>
    </row>
    <row r="156" spans="11:11" x14ac:dyDescent="0.35">
      <c r="K156" s="52" t="str">
        <f>+IFERROR(INDEX('Ofertas insignia'!$B$17:$M$52,MATCH('SAIB Local'!$B156,'Ofertas insignia'!$B$17:$B$52,0),MATCH('SAIB Local'!$K$14,'Ofertas insignia'!$B$16:$M$16,0)),"")</f>
        <v/>
      </c>
    </row>
    <row r="157" spans="11:11" x14ac:dyDescent="0.35">
      <c r="K157" s="52" t="str">
        <f>+IFERROR(INDEX('Ofertas insignia'!$B$17:$M$52,MATCH('SAIB Local'!$B157,'Ofertas insignia'!$B$17:$B$52,0),MATCH('SAIB Local'!$K$14,'Ofertas insignia'!$B$16:$M$16,0)),"")</f>
        <v/>
      </c>
    </row>
    <row r="158" spans="11:11" x14ac:dyDescent="0.35">
      <c r="K158" s="52" t="str">
        <f>+IFERROR(INDEX('Ofertas insignia'!$B$17:$M$52,MATCH('SAIB Local'!$B158,'Ofertas insignia'!$B$17:$B$52,0),MATCH('SAIB Local'!$K$14,'Ofertas insignia'!$B$16:$M$16,0)),"")</f>
        <v/>
      </c>
    </row>
    <row r="159" spans="11:11" x14ac:dyDescent="0.35">
      <c r="K159" s="52" t="str">
        <f>+IFERROR(INDEX('Ofertas insignia'!$B$17:$M$52,MATCH('SAIB Local'!$B159,'Ofertas insignia'!$B$17:$B$52,0),MATCH('SAIB Local'!$K$14,'Ofertas insignia'!$B$16:$M$16,0)),"")</f>
        <v/>
      </c>
    </row>
    <row r="160" spans="11:11" x14ac:dyDescent="0.35">
      <c r="K160" s="52" t="str">
        <f>+IFERROR(INDEX('Ofertas insignia'!$B$17:$M$52,MATCH('SAIB Local'!$B160,'Ofertas insignia'!$B$17:$B$52,0),MATCH('SAIB Local'!$K$14,'Ofertas insignia'!$B$16:$M$16,0)),"")</f>
        <v/>
      </c>
    </row>
    <row r="161" spans="11:11" x14ac:dyDescent="0.35">
      <c r="K161" s="52" t="str">
        <f>+IFERROR(INDEX('Ofertas insignia'!$B$17:$M$52,MATCH('SAIB Local'!$B161,'Ofertas insignia'!$B$17:$B$52,0),MATCH('SAIB Local'!$K$14,'Ofertas insignia'!$B$16:$M$16,0)),"")</f>
        <v/>
      </c>
    </row>
    <row r="162" spans="11:11" x14ac:dyDescent="0.35">
      <c r="K162" s="52" t="str">
        <f>+IFERROR(INDEX('Ofertas insignia'!$B$17:$M$52,MATCH('SAIB Local'!$B162,'Ofertas insignia'!$B$17:$B$52,0),MATCH('SAIB Local'!$K$14,'Ofertas insignia'!$B$16:$M$16,0)),"")</f>
        <v/>
      </c>
    </row>
    <row r="163" spans="11:11" x14ac:dyDescent="0.35">
      <c r="K163" s="52" t="str">
        <f>+IFERROR(INDEX('Ofertas insignia'!$B$17:$M$52,MATCH('SAIB Local'!$B163,'Ofertas insignia'!$B$17:$B$52,0),MATCH('SAIB Local'!$K$14,'Ofertas insignia'!$B$16:$M$16,0)),"")</f>
        <v/>
      </c>
    </row>
    <row r="164" spans="11:11" x14ac:dyDescent="0.35">
      <c r="K164" s="52" t="str">
        <f>+IFERROR(INDEX('Ofertas insignia'!$B$17:$M$52,MATCH('SAIB Local'!$B164,'Ofertas insignia'!$B$17:$B$52,0),MATCH('SAIB Local'!$K$14,'Ofertas insignia'!$B$16:$M$16,0)),"")</f>
        <v/>
      </c>
    </row>
    <row r="165" spans="11:11" x14ac:dyDescent="0.35">
      <c r="K165" s="52" t="str">
        <f>+IFERROR(INDEX('Ofertas insignia'!$B$17:$M$52,MATCH('SAIB Local'!$B165,'Ofertas insignia'!$B$17:$B$52,0),MATCH('SAIB Local'!$K$14,'Ofertas insignia'!$B$16:$M$16,0)),"")</f>
        <v/>
      </c>
    </row>
    <row r="166" spans="11:11" x14ac:dyDescent="0.35">
      <c r="K166" s="52" t="str">
        <f>+IFERROR(INDEX('Ofertas insignia'!$B$17:$M$52,MATCH('SAIB Local'!$B166,'Ofertas insignia'!$B$17:$B$52,0),MATCH('SAIB Local'!$K$14,'Ofertas insignia'!$B$16:$M$16,0)),"")</f>
        <v/>
      </c>
    </row>
    <row r="167" spans="11:11" x14ac:dyDescent="0.35">
      <c r="K167" s="52" t="str">
        <f>+IFERROR(INDEX('Ofertas insignia'!$B$17:$M$52,MATCH('SAIB Local'!$B167,'Ofertas insignia'!$B$17:$B$52,0),MATCH('SAIB Local'!$K$14,'Ofertas insignia'!$B$16:$M$16,0)),"")</f>
        <v/>
      </c>
    </row>
    <row r="168" spans="11:11" x14ac:dyDescent="0.35">
      <c r="K168" s="52" t="str">
        <f>+IFERROR(INDEX('Ofertas insignia'!$B$17:$M$52,MATCH('SAIB Local'!$B168,'Ofertas insignia'!$B$17:$B$52,0),MATCH('SAIB Local'!$K$14,'Ofertas insignia'!$B$16:$M$16,0)),"")</f>
        <v/>
      </c>
    </row>
    <row r="169" spans="11:11" x14ac:dyDescent="0.35">
      <c r="K169" s="52" t="str">
        <f>+IFERROR(INDEX('Ofertas insignia'!$B$17:$M$52,MATCH('SAIB Local'!$B169,'Ofertas insignia'!$B$17:$B$52,0),MATCH('SAIB Local'!$K$14,'Ofertas insignia'!$B$16:$M$16,0)),"")</f>
        <v/>
      </c>
    </row>
    <row r="170" spans="11:11" x14ac:dyDescent="0.35">
      <c r="K170" s="52" t="str">
        <f>+IFERROR(INDEX('Ofertas insignia'!$B$17:$M$52,MATCH('SAIB Local'!$B170,'Ofertas insignia'!$B$17:$B$52,0),MATCH('SAIB Local'!$K$14,'Ofertas insignia'!$B$16:$M$16,0)),"")</f>
        <v/>
      </c>
    </row>
    <row r="171" spans="11:11" x14ac:dyDescent="0.35">
      <c r="K171" s="52" t="str">
        <f>+IFERROR(INDEX('Ofertas insignia'!$B$17:$M$52,MATCH('SAIB Local'!$B171,'Ofertas insignia'!$B$17:$B$52,0),MATCH('SAIB Local'!$K$14,'Ofertas insignia'!$B$16:$M$16,0)),"")</f>
        <v/>
      </c>
    </row>
    <row r="172" spans="11:11" x14ac:dyDescent="0.35">
      <c r="K172" s="52" t="str">
        <f>+IFERROR(INDEX('Ofertas insignia'!$B$17:$M$52,MATCH('SAIB Local'!$B172,'Ofertas insignia'!$B$17:$B$52,0),MATCH('SAIB Local'!$K$14,'Ofertas insignia'!$B$16:$M$16,0)),"")</f>
        <v/>
      </c>
    </row>
    <row r="173" spans="11:11" x14ac:dyDescent="0.35">
      <c r="K173" s="52" t="str">
        <f>+IFERROR(INDEX('Ofertas insignia'!$B$17:$M$52,MATCH('SAIB Local'!$B173,'Ofertas insignia'!$B$17:$B$52,0),MATCH('SAIB Local'!$K$14,'Ofertas insignia'!$B$16:$M$16,0)),"")</f>
        <v/>
      </c>
    </row>
    <row r="174" spans="11:11" x14ac:dyDescent="0.35">
      <c r="K174" s="52" t="str">
        <f>+IFERROR(INDEX('Ofertas insignia'!$B$17:$M$52,MATCH('SAIB Local'!$B174,'Ofertas insignia'!$B$17:$B$52,0),MATCH('SAIB Local'!$K$14,'Ofertas insignia'!$B$16:$M$16,0)),"")</f>
        <v/>
      </c>
    </row>
    <row r="175" spans="11:11" x14ac:dyDescent="0.35">
      <c r="K175" s="52" t="str">
        <f>+IFERROR(INDEX('Ofertas insignia'!$B$17:$M$52,MATCH('SAIB Local'!$B175,'Ofertas insignia'!$B$17:$B$52,0),MATCH('SAIB Local'!$K$14,'Ofertas insignia'!$B$16:$M$16,0)),"")</f>
        <v/>
      </c>
    </row>
    <row r="176" spans="11:11" x14ac:dyDescent="0.35">
      <c r="K176" s="52" t="str">
        <f>+IFERROR(INDEX('Ofertas insignia'!$B$17:$M$52,MATCH('SAIB Local'!$B176,'Ofertas insignia'!$B$17:$B$52,0),MATCH('SAIB Local'!$K$14,'Ofertas insignia'!$B$16:$M$16,0)),"")</f>
        <v/>
      </c>
    </row>
    <row r="177" spans="11:11" x14ac:dyDescent="0.35">
      <c r="K177" s="52" t="str">
        <f>+IFERROR(INDEX('Ofertas insignia'!$B$17:$M$52,MATCH('SAIB Local'!$B177,'Ofertas insignia'!$B$17:$B$52,0),MATCH('SAIB Local'!$K$14,'Ofertas insignia'!$B$16:$M$16,0)),"")</f>
        <v/>
      </c>
    </row>
    <row r="178" spans="11:11" x14ac:dyDescent="0.35">
      <c r="K178" s="52" t="str">
        <f>+IFERROR(INDEX('Ofertas insignia'!$B$17:$M$52,MATCH('SAIB Local'!$B178,'Ofertas insignia'!$B$17:$B$52,0),MATCH('SAIB Local'!$K$14,'Ofertas insignia'!$B$16:$M$16,0)),"")</f>
        <v/>
      </c>
    </row>
    <row r="179" spans="11:11" x14ac:dyDescent="0.35">
      <c r="K179" s="52" t="str">
        <f>+IFERROR(INDEX('Ofertas insignia'!$B$17:$M$52,MATCH('SAIB Local'!$B179,'Ofertas insignia'!$B$17:$B$52,0),MATCH('SAIB Local'!$K$14,'Ofertas insignia'!$B$16:$M$16,0)),"")</f>
        <v/>
      </c>
    </row>
    <row r="180" spans="11:11" x14ac:dyDescent="0.35">
      <c r="K180" s="52" t="str">
        <f>+IFERROR(INDEX('Ofertas insignia'!$B$17:$M$52,MATCH('SAIB Local'!$B180,'Ofertas insignia'!$B$17:$B$52,0),MATCH('SAIB Local'!$K$14,'Ofertas insignia'!$B$16:$M$16,0)),"")</f>
        <v/>
      </c>
    </row>
    <row r="181" spans="11:11" x14ac:dyDescent="0.35">
      <c r="K181" s="52" t="str">
        <f>+IFERROR(INDEX('Ofertas insignia'!$B$17:$M$52,MATCH('SAIB Local'!$B181,'Ofertas insignia'!$B$17:$B$52,0),MATCH('SAIB Local'!$K$14,'Ofertas insignia'!$B$16:$M$16,0)),"")</f>
        <v/>
      </c>
    </row>
    <row r="182" spans="11:11" x14ac:dyDescent="0.35">
      <c r="K182" s="52" t="str">
        <f>+IFERROR(INDEX('Ofertas insignia'!$B$17:$M$52,MATCH('SAIB Local'!$B182,'Ofertas insignia'!$B$17:$B$52,0),MATCH('SAIB Local'!$K$14,'Ofertas insignia'!$B$16:$M$16,0)),"")</f>
        <v/>
      </c>
    </row>
    <row r="183" spans="11:11" x14ac:dyDescent="0.35">
      <c r="K183" s="52" t="str">
        <f>+IFERROR(INDEX('Ofertas insignia'!$B$17:$M$52,MATCH('SAIB Local'!$B183,'Ofertas insignia'!$B$17:$B$52,0),MATCH('SAIB Local'!$K$14,'Ofertas insignia'!$B$16:$M$16,0)),"")</f>
        <v/>
      </c>
    </row>
    <row r="184" spans="11:11" x14ac:dyDescent="0.35">
      <c r="K184" s="52" t="str">
        <f>+IFERROR(INDEX('Ofertas insignia'!$B$17:$M$52,MATCH('SAIB Local'!$B184,'Ofertas insignia'!$B$17:$B$52,0),MATCH('SAIB Local'!$K$14,'Ofertas insignia'!$B$16:$M$16,0)),"")</f>
        <v/>
      </c>
    </row>
    <row r="185" spans="11:11" x14ac:dyDescent="0.35">
      <c r="K185" s="52" t="str">
        <f>+IFERROR(INDEX('Ofertas insignia'!$B$17:$M$52,MATCH('SAIB Local'!$B185,'Ofertas insignia'!$B$17:$B$52,0),MATCH('SAIB Local'!$K$14,'Ofertas insignia'!$B$16:$M$16,0)),"")</f>
        <v/>
      </c>
    </row>
    <row r="186" spans="11:11" x14ac:dyDescent="0.35">
      <c r="K186" s="52" t="str">
        <f>+IFERROR(INDEX('Ofertas insignia'!$B$17:$M$52,MATCH('SAIB Local'!$B186,'Ofertas insignia'!$B$17:$B$52,0),MATCH('SAIB Local'!$K$14,'Ofertas insignia'!$B$16:$M$16,0)),"")</f>
        <v/>
      </c>
    </row>
    <row r="187" spans="11:11" x14ac:dyDescent="0.35">
      <c r="K187" s="52" t="str">
        <f>+IFERROR(INDEX('Ofertas insignia'!$B$17:$M$52,MATCH('SAIB Local'!$B187,'Ofertas insignia'!$B$17:$B$52,0),MATCH('SAIB Local'!$K$14,'Ofertas insignia'!$B$16:$M$16,0)),"")</f>
        <v/>
      </c>
    </row>
    <row r="188" spans="11:11" x14ac:dyDescent="0.35">
      <c r="K188" s="52" t="str">
        <f>+IFERROR(INDEX('Ofertas insignia'!$B$17:$M$52,MATCH('SAIB Local'!$B188,'Ofertas insignia'!$B$17:$B$52,0),MATCH('SAIB Local'!$K$14,'Ofertas insignia'!$B$16:$M$16,0)),"")</f>
        <v/>
      </c>
    </row>
    <row r="189" spans="11:11" x14ac:dyDescent="0.35">
      <c r="K189" s="52" t="str">
        <f>+IFERROR(INDEX('Ofertas insignia'!$B$17:$M$52,MATCH('SAIB Local'!$B189,'Ofertas insignia'!$B$17:$B$52,0),MATCH('SAIB Local'!$K$14,'Ofertas insignia'!$B$16:$M$16,0)),"")</f>
        <v/>
      </c>
    </row>
    <row r="190" spans="11:11" x14ac:dyDescent="0.35">
      <c r="K190" s="52" t="str">
        <f>+IFERROR(INDEX('Ofertas insignia'!$B$17:$M$52,MATCH('SAIB Local'!$B190,'Ofertas insignia'!$B$17:$B$52,0),MATCH('SAIB Local'!$K$14,'Ofertas insignia'!$B$16:$M$16,0)),"")</f>
        <v/>
      </c>
    </row>
    <row r="191" spans="11:11" x14ac:dyDescent="0.35">
      <c r="K191" s="52" t="str">
        <f>+IFERROR(INDEX('Ofertas insignia'!$B$17:$M$52,MATCH('SAIB Local'!$B191,'Ofertas insignia'!$B$17:$B$52,0),MATCH('SAIB Local'!$K$14,'Ofertas insignia'!$B$16:$M$16,0)),"")</f>
        <v/>
      </c>
    </row>
    <row r="192" spans="11:11" x14ac:dyDescent="0.35">
      <c r="K192" s="52" t="str">
        <f>+IFERROR(INDEX('Ofertas insignia'!$B$17:$M$52,MATCH('SAIB Local'!$B192,'Ofertas insignia'!$B$17:$B$52,0),MATCH('SAIB Local'!$K$14,'Ofertas insignia'!$B$16:$M$16,0)),"")</f>
        <v/>
      </c>
    </row>
    <row r="193" spans="11:11" x14ac:dyDescent="0.35">
      <c r="K193" s="52" t="str">
        <f>+IFERROR(INDEX('Ofertas insignia'!$B$17:$M$52,MATCH('SAIB Local'!$B193,'Ofertas insignia'!$B$17:$B$52,0),MATCH('SAIB Local'!$K$14,'Ofertas insignia'!$B$16:$M$16,0)),"")</f>
        <v/>
      </c>
    </row>
    <row r="194" spans="11:11" x14ac:dyDescent="0.35">
      <c r="K194" s="52" t="str">
        <f>+IFERROR(INDEX('Ofertas insignia'!$B$17:$M$52,MATCH('SAIB Local'!$B194,'Ofertas insignia'!$B$17:$B$52,0),MATCH('SAIB Local'!$K$14,'Ofertas insignia'!$B$16:$M$16,0)),"")</f>
        <v/>
      </c>
    </row>
    <row r="195" spans="11:11" x14ac:dyDescent="0.35">
      <c r="K195" s="52" t="str">
        <f>+IFERROR(INDEX('Ofertas insignia'!$B$17:$M$52,MATCH('SAIB Local'!$B195,'Ofertas insignia'!$B$17:$B$52,0),MATCH('SAIB Local'!$K$14,'Ofertas insignia'!$B$16:$M$16,0)),"")</f>
        <v/>
      </c>
    </row>
    <row r="196" spans="11:11" x14ac:dyDescent="0.35">
      <c r="K196" s="52" t="str">
        <f>+IFERROR(INDEX('Ofertas insignia'!$B$17:$M$52,MATCH('SAIB Local'!$B196,'Ofertas insignia'!$B$17:$B$52,0),MATCH('SAIB Local'!$K$14,'Ofertas insignia'!$B$16:$M$16,0)),"")</f>
        <v/>
      </c>
    </row>
    <row r="197" spans="11:11" x14ac:dyDescent="0.35">
      <c r="K197" s="52" t="str">
        <f>+IFERROR(INDEX('Ofertas insignia'!$B$17:$M$52,MATCH('SAIB Local'!$B197,'Ofertas insignia'!$B$17:$B$52,0),MATCH('SAIB Local'!$K$14,'Ofertas insignia'!$B$16:$M$16,0)),"")</f>
        <v/>
      </c>
    </row>
    <row r="198" spans="11:11" x14ac:dyDescent="0.35">
      <c r="K198" s="52" t="str">
        <f>+IFERROR(INDEX('Ofertas insignia'!$B$17:$M$52,MATCH('SAIB Local'!$B198,'Ofertas insignia'!$B$17:$B$52,0),MATCH('SAIB Local'!$K$14,'Ofertas insignia'!$B$16:$M$16,0)),"")</f>
        <v/>
      </c>
    </row>
    <row r="199" spans="11:11" x14ac:dyDescent="0.35">
      <c r="K199" s="52" t="str">
        <f>+IFERROR(INDEX('Ofertas insignia'!$B$17:$M$52,MATCH('SAIB Local'!$B199,'Ofertas insignia'!$B$17:$B$52,0),MATCH('SAIB Local'!$K$14,'Ofertas insignia'!$B$16:$M$16,0)),"")</f>
        <v/>
      </c>
    </row>
    <row r="200" spans="11:11" x14ac:dyDescent="0.35">
      <c r="K200" s="52" t="str">
        <f>+IFERROR(INDEX('Ofertas insignia'!$B$17:$M$52,MATCH('SAIB Local'!$B200,'Ofertas insignia'!$B$17:$B$52,0),MATCH('SAIB Local'!$K$14,'Ofertas insignia'!$B$16:$M$16,0)),"")</f>
        <v/>
      </c>
    </row>
    <row r="201" spans="11:11" x14ac:dyDescent="0.35">
      <c r="K201" s="52" t="str">
        <f>+IFERROR(INDEX('Ofertas insignia'!$B$17:$M$52,MATCH('SAIB Local'!$B201,'Ofertas insignia'!$B$17:$B$52,0),MATCH('SAIB Local'!$K$14,'Ofertas insignia'!$B$16:$M$16,0)),"")</f>
        <v/>
      </c>
    </row>
    <row r="202" spans="11:11" x14ac:dyDescent="0.35">
      <c r="K202" s="52" t="str">
        <f>+IFERROR(INDEX('Ofertas insignia'!$B$17:$M$52,MATCH('SAIB Local'!$B202,'Ofertas insignia'!$B$17:$B$52,0),MATCH('SAIB Local'!$K$14,'Ofertas insignia'!$B$16:$M$16,0)),"")</f>
        <v/>
      </c>
    </row>
    <row r="203" spans="11:11" x14ac:dyDescent="0.35">
      <c r="K203" s="52" t="str">
        <f>+IFERROR(INDEX('Ofertas insignia'!$B$17:$M$52,MATCH('SAIB Local'!$B203,'Ofertas insignia'!$B$17:$B$52,0),MATCH('SAIB Local'!$K$14,'Ofertas insignia'!$B$16:$M$16,0)),"")</f>
        <v/>
      </c>
    </row>
    <row r="204" spans="11:11" x14ac:dyDescent="0.35">
      <c r="K204" s="52" t="str">
        <f>+IFERROR(INDEX('Ofertas insignia'!$B$17:$M$52,MATCH('SAIB Local'!$B204,'Ofertas insignia'!$B$17:$B$52,0),MATCH('SAIB Local'!$K$14,'Ofertas insignia'!$B$16:$M$16,0)),"")</f>
        <v/>
      </c>
    </row>
    <row r="205" spans="11:11" x14ac:dyDescent="0.35">
      <c r="K205" s="52" t="str">
        <f>+IFERROR(INDEX('Ofertas insignia'!$B$17:$M$52,MATCH('SAIB Local'!$B205,'Ofertas insignia'!$B$17:$B$52,0),MATCH('SAIB Local'!$K$14,'Ofertas insignia'!$B$16:$M$16,0)),"")</f>
        <v/>
      </c>
    </row>
    <row r="206" spans="11:11" x14ac:dyDescent="0.35">
      <c r="K206" s="52" t="str">
        <f>+IFERROR(INDEX('Ofertas insignia'!$B$17:$M$52,MATCH('SAIB Local'!$B206,'Ofertas insignia'!$B$17:$B$52,0),MATCH('SAIB Local'!$K$14,'Ofertas insignia'!$B$16:$M$16,0)),"")</f>
        <v/>
      </c>
    </row>
    <row r="207" spans="11:11" x14ac:dyDescent="0.35">
      <c r="K207" s="52" t="str">
        <f>+IFERROR(INDEX('Ofertas insignia'!$B$17:$M$52,MATCH('SAIB Local'!$B207,'Ofertas insignia'!$B$17:$B$52,0),MATCH('SAIB Local'!$K$14,'Ofertas insignia'!$B$16:$M$16,0)),"")</f>
        <v/>
      </c>
    </row>
    <row r="208" spans="11:11" x14ac:dyDescent="0.35">
      <c r="K208" s="52" t="str">
        <f>+IFERROR(INDEX('Ofertas insignia'!$B$17:$M$52,MATCH('SAIB Local'!$B208,'Ofertas insignia'!$B$17:$B$52,0),MATCH('SAIB Local'!$K$14,'Ofertas insignia'!$B$16:$M$16,0)),"")</f>
        <v/>
      </c>
    </row>
    <row r="209" spans="11:11" x14ac:dyDescent="0.35">
      <c r="K209" s="52" t="str">
        <f>+IFERROR(INDEX('Ofertas insignia'!$B$17:$M$52,MATCH('SAIB Local'!$B209,'Ofertas insignia'!$B$17:$B$52,0),MATCH('SAIB Local'!$K$14,'Ofertas insignia'!$B$16:$M$16,0)),"")</f>
        <v/>
      </c>
    </row>
  </sheetData>
  <conditionalFormatting sqref="C10">
    <cfRule type="containsText" dxfId="65"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E686A1-8710-4D8A-94CD-3BE666D3821F}">
          <x14:formula1>
            <xm:f>'Consolidado Resultados'!$B$14:$B$19</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F4DAC-F224-419E-A115-A3D3B87CBF6D}">
  <sheetPr>
    <tabColor theme="3" tint="0.79998168889431442"/>
  </sheetPr>
  <dimension ref="A1:N209"/>
  <sheetViews>
    <sheetView showGridLines="0" zoomScaleNormal="100" workbookViewId="0">
      <selection activeCell="K19" sqref="K19:K47"/>
    </sheetView>
  </sheetViews>
  <sheetFormatPr baseColWidth="10" defaultColWidth="8.81640625" defaultRowHeight="14.5" x14ac:dyDescent="0.35"/>
  <cols>
    <col min="1" max="1" width="4.81640625" customWidth="1"/>
    <col min="2" max="2" width="23.1796875" customWidth="1"/>
    <col min="3" max="4" width="16.81640625" customWidth="1"/>
    <col min="5" max="6" width="20.1796875" customWidth="1"/>
    <col min="7" max="8" width="16.81640625" customWidth="1"/>
    <col min="9" max="9" width="18.81640625" customWidth="1"/>
    <col min="10" max="10" width="21.54296875" customWidth="1"/>
    <col min="11" max="11" width="20.1796875" customWidth="1"/>
    <col min="12" max="12" width="1.1796875" hidden="1" customWidth="1"/>
  </cols>
  <sheetData>
    <row r="1" spans="1:12" s="11" customFormat="1" ht="20" x14ac:dyDescent="0.4">
      <c r="B1" s="11" t="s">
        <v>35</v>
      </c>
    </row>
    <row r="3" spans="1:12" x14ac:dyDescent="0.35">
      <c r="B3" s="13" t="s">
        <v>18</v>
      </c>
      <c r="C3" s="54" t="s">
        <v>24</v>
      </c>
      <c r="D3" s="50"/>
      <c r="E3" s="50"/>
    </row>
    <row r="5" spans="1:12" x14ac:dyDescent="0.35">
      <c r="B5" s="21" t="s">
        <v>13</v>
      </c>
      <c r="C5" s="39"/>
      <c r="D5" s="22" t="s">
        <v>14</v>
      </c>
      <c r="E5" s="39"/>
      <c r="F5" s="22" t="s">
        <v>15</v>
      </c>
    </row>
    <row r="6" spans="1:12" x14ac:dyDescent="0.35">
      <c r="C6" s="39"/>
      <c r="D6" s="23">
        <f>'Ofertas insignia'!$C$7</f>
        <v>45839</v>
      </c>
      <c r="E6" s="39"/>
      <c r="F6" s="23">
        <f>'Ofertas insignia'!$E$7</f>
        <v>46022</v>
      </c>
    </row>
    <row r="8" spans="1:12" x14ac:dyDescent="0.35">
      <c r="B8" s="51" t="s">
        <v>109</v>
      </c>
      <c r="C8" s="8" t="s">
        <v>110</v>
      </c>
      <c r="E8" s="53"/>
      <c r="F8" s="53"/>
    </row>
    <row r="9" spans="1:12" ht="39.5" customHeight="1" x14ac:dyDescent="0.35">
      <c r="B9" s="1" t="s">
        <v>3</v>
      </c>
      <c r="C9" s="51" t="s">
        <v>10</v>
      </c>
      <c r="E9" s="59" t="s">
        <v>46</v>
      </c>
      <c r="F9" s="59" t="s">
        <v>4</v>
      </c>
      <c r="G9" s="59" t="s">
        <v>8</v>
      </c>
      <c r="H9" s="59" t="s">
        <v>5</v>
      </c>
      <c r="I9" s="59" t="s">
        <v>6</v>
      </c>
      <c r="J9" s="59" t="s">
        <v>7</v>
      </c>
    </row>
    <row r="10" spans="1:12" x14ac:dyDescent="0.35">
      <c r="B10" s="70" t="str">
        <f>IF(C8="No", "No aplica",(SUMPRODUCT(J15:J64,C15:C64)/SUM(C15:C64)))</f>
        <v>No aplica</v>
      </c>
      <c r="C10" s="8" t="str">
        <f>IF(B10="No aplica", "No aplica", (IF(B10&lt;0,"No","Sí")))</f>
        <v>No aplica</v>
      </c>
      <c r="E10" s="60" t="str">
        <f>+B10</f>
        <v>No aplica</v>
      </c>
      <c r="F10" s="18" t="str">
        <f>IF(B10="No aplica", "No aplica",((SUMPRODUCT(D15:D64,$C$15:$C$64)/SUM($C$15:$C$64))/(SUMPRODUCT($D$15:$D$64,$C$15:$C$64)/SUM($C$15:$C$64))))</f>
        <v>No aplica</v>
      </c>
      <c r="G10" s="18" t="str">
        <f>IF(B10="No aplica","No aplica",((SUMPRODUCT(H15:H64,$C$15:$C$64)/SUM($C$15:$C$64))/(SUMPRODUCT($D$15:$D$64,$C$15:$C$64)/SUM($C$15:$C$64))))</f>
        <v>No aplica</v>
      </c>
      <c r="H10" s="18" t="str">
        <f>IF(B10="No aplica", "No aplica",((SUMPRODUCT(E15:E64,$C$15:$C$64)/SUM($C$15:$C$64))/(SUMPRODUCT($D$15:$D$64,$C$15:$C$64)/SUM($C$15:$C$64))))</f>
        <v>No aplica</v>
      </c>
      <c r="I10" s="18" t="str">
        <f>IF(B10="No aplica","No aplica",(SUMPRODUCT(F15:F64,$C$15:$C$64)/SUM($C$15:$C$64))/(SUMPRODUCT($D$15:$D$64,$C$15:$C$64)/SUM($C$15:$C$64)))</f>
        <v>No aplica</v>
      </c>
      <c r="J10" s="18" t="str">
        <f>IF(B10="No aplica", "No aplica",((SUMPRODUCT(G15:G64,$C$15:$C$64)/SUM($C$15:$C$64))/(SUMPRODUCT($D$15:$D$64,$C$15:$C$64)/SUM($C$15:$C$64))))</f>
        <v>No aplica</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t="str">
        <f>IF(INDEX('Consolidado Resultados'!$A$8:$L$705,MATCH('Desagregacion compartida'!$L15,'Consolidado Resultados'!$L$8:$L$705,0),3)=0,"",INDEX('Consolidado Resultados'!$A$8:$L$705,MATCH('Desagregacion compartida'!$L15,'Consolidado Resultados'!$L$8:$L$705,0),3))</f>
        <v/>
      </c>
      <c r="D15" s="4" t="str">
        <f>IF(INDEX('Consolidado Resultados'!$A$8:$L$705,MATCH('Desagregacion compartida'!$L15,'Consolidado Resultados'!$L$8:$L$705,0),3)=0,"",INDEX('Consolidado Resultados'!$A$8:$L$705,MATCH('Desagregacion compartida'!$L15,'Consolidado Resultados'!$L$8:$L$705,0),4))</f>
        <v/>
      </c>
      <c r="E15" s="4" t="str">
        <f>IF(INDEX('Consolidado Resultados'!$A$8:$L$705,MATCH('Desagregacion compartida'!$L15,'Consolidado Resultados'!$L$8:$L$705,0),3)=0,"",INDEX('Consolidado Resultados'!$A$8:$L$705,MATCH('Desagregacion compartida'!$L15,'Consolidado Resultados'!$L$8:$L$705,0),5))</f>
        <v/>
      </c>
      <c r="F15" s="4" t="str">
        <f>IF(INDEX('Consolidado Resultados'!$A$8:$L$705,MATCH('Desagregacion compartida'!$L15,'Consolidado Resultados'!$L$8:$L$705,0),3)=0,"",INDEX('Consolidado Resultados'!$A$8:$L$705,MATCH('Desagregacion compartida'!$L15,'Consolidado Resultados'!$L$8:$L$705,0),6))</f>
        <v/>
      </c>
      <c r="G15" s="4" t="str">
        <f>IF(INDEX('Consolidado Resultados'!$A$8:$L$705,MATCH('Desagregacion compartida'!$L15,'Consolidado Resultados'!$L$8:$L$705,0),3)=0,"",INDEX('Consolidado Resultados'!$A$8:$L$705,MATCH('Desagregacion compartida'!$L15,'Consolidado Resultados'!$L$8:$L$705,0),7))</f>
        <v/>
      </c>
      <c r="H15" s="4" t="str">
        <f>IF(INDEX('Consolidado Resultados'!$A$8:$L$705,MATCH('Desagregacion compartida'!$L15,'Consolidado Resultados'!$L$8:$L$705,0),3)=0,"",INDEX('Consolidado Resultados'!$A$8:$L$705,MATCH('Desagregacion compartida'!$L15,'Consolidado Resultados'!$L$8:$L$705,0),8))</f>
        <v/>
      </c>
      <c r="I15" s="56" t="str">
        <f>IF(INDEX('Consolidado Resultados'!$A$8:$L$705,MATCH('Desagregacion compartida'!$L15,'Consolidado Resultados'!$L$8:$L$705,0),3)=0,"",INDEX('Consolidado Resultados'!$A$8:$L$705,MATCH('Desagregacion compartida'!$L15,'Consolidado Resultados'!$L$8:$L$705,0),9))</f>
        <v/>
      </c>
      <c r="J15" s="56" t="str">
        <f>IF(INDEX('Consolidado Resultados'!$A$8:$L$705,MATCH('Desagregacion compartida'!$L15,'Consolidado Resultados'!$L$8:$L$705,0),3)=0,"",INDEX('Consolidado Resultados'!$A$8:$L$705,MATCH('Desagregacion compartida'!$L15,'Consolidado Resultados'!$L$8:$L$705,0),10))</f>
        <v/>
      </c>
      <c r="K15" s="3">
        <f>+IFERROR(INDEX('Ofertas insignia'!$B$17:$M$52,MATCH('Desagregacion compartida'!$B15,'Ofertas insignia'!$B$17:$B$52,0),MATCH('Desagregacion compartida'!$K$14,'Ofertas insignia'!$B$16:$M$16,0)),"")</f>
        <v>1</v>
      </c>
      <c r="L15" s="38" t="str">
        <f>$B15&amp;$C$3</f>
        <v>Oferta 1Desagregación compartida del bucle local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compartida'!$L16,'Consolidado Resultados'!$L$8:$L$705,0),3)=0,"",INDEX('Consolidado Resultados'!$A$8:$L$705,MATCH('Desagregacion compartida'!$L16,'Consolidado Resultados'!$L$8:$L$705,0),3))</f>
        <v/>
      </c>
      <c r="D16" s="4" t="str">
        <f>IF(INDEX('Consolidado Resultados'!$A$8:$L$705,MATCH('Desagregacion compartida'!$L16,'Consolidado Resultados'!$L$8:$L$705,0),3)=0,"",INDEX('Consolidado Resultados'!$A$8:$L$705,MATCH('Desagregacion compartida'!$L16,'Consolidado Resultados'!$L$8:$L$705,0),4))</f>
        <v/>
      </c>
      <c r="E16" s="4" t="str">
        <f>IF(INDEX('Consolidado Resultados'!$A$8:$L$705,MATCH('Desagregacion compartida'!$L16,'Consolidado Resultados'!$L$8:$L$705,0),3)=0,"",INDEX('Consolidado Resultados'!$A$8:$L$705,MATCH('Desagregacion compartida'!$L16,'Consolidado Resultados'!$L$8:$L$705,0),5))</f>
        <v/>
      </c>
      <c r="F16" s="4" t="str">
        <f>IF(INDEX('Consolidado Resultados'!$A$8:$L$705,MATCH('Desagregacion compartida'!$L16,'Consolidado Resultados'!$L$8:$L$705,0),3)=0,"",INDEX('Consolidado Resultados'!$A$8:$L$705,MATCH('Desagregacion compartida'!$L16,'Consolidado Resultados'!$L$8:$L$705,0),6))</f>
        <v/>
      </c>
      <c r="G16" s="4" t="str">
        <f>IF(INDEX('Consolidado Resultados'!$A$8:$L$705,MATCH('Desagregacion compartida'!$L16,'Consolidado Resultados'!$L$8:$L$705,0),3)=0,"",INDEX('Consolidado Resultados'!$A$8:$L$705,MATCH('Desagregacion compartida'!$L16,'Consolidado Resultados'!$L$8:$L$705,0),7))</f>
        <v/>
      </c>
      <c r="H16" s="4" t="str">
        <f>IF(INDEX('Consolidado Resultados'!$A$8:$L$705,MATCH('Desagregacion compartida'!$L16,'Consolidado Resultados'!$L$8:$L$705,0),3)=0,"",INDEX('Consolidado Resultados'!$A$8:$L$705,MATCH('Desagregacion compartida'!$L16,'Consolidado Resultados'!$L$8:$L$705,0),8))</f>
        <v/>
      </c>
      <c r="I16" s="56" t="str">
        <f>IF(INDEX('Consolidado Resultados'!$A$8:$L$705,MATCH('Desagregacion compartida'!$L16,'Consolidado Resultados'!$L$8:$L$705,0),3)=0,"",INDEX('Consolidado Resultados'!$A$8:$L$705,MATCH('Desagregacion compartida'!$L16,'Consolidado Resultados'!$L$8:$L$705,0),9))</f>
        <v/>
      </c>
      <c r="J16" s="56" t="str">
        <f>IF(INDEX('Consolidado Resultados'!$A$8:$L$705,MATCH('Desagregacion compartida'!$L16,'Consolidado Resultados'!$L$8:$L$705,0),3)=0,"",INDEX('Consolidado Resultados'!$A$8:$L$705,MATCH('Desagregacion compartida'!$L16,'Consolidado Resultados'!$L$8:$L$705,0),10))</f>
        <v/>
      </c>
      <c r="K16" s="3">
        <f>+IFERROR(INDEX('Ofertas insignia'!$B$17:$M$52,MATCH('Desagregacion compartida'!$B16,'Ofertas insignia'!$B$17:$B$52,0),MATCH('Desagregacion compartida'!$K$14,'Ofertas insignia'!$B$16:$M$16,0)),"")</f>
        <v>2</v>
      </c>
      <c r="L16" s="38" t="str">
        <f t="shared" ref="L16:L64" si="0">$B16&amp;$C$3</f>
        <v>Oferta 2Desagregación compartida del bucle local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Oferta 3</v>
      </c>
      <c r="C17" s="3" t="str">
        <f>IF(INDEX('Consolidado Resultados'!$A$8:$L$705,MATCH('Desagregacion compartida'!$L17,'Consolidado Resultados'!$L$8:$L$705,0),3)=0,"",INDEX('Consolidado Resultados'!$A$8:$L$705,MATCH('Desagregacion compartida'!$L17,'Consolidado Resultados'!$L$8:$L$705,0),3))</f>
        <v/>
      </c>
      <c r="D17" s="4" t="str">
        <f>IF(INDEX('Consolidado Resultados'!$A$8:$L$705,MATCH('Desagregacion compartida'!$L17,'Consolidado Resultados'!$L$8:$L$705,0),3)=0,"",INDEX('Consolidado Resultados'!$A$8:$L$705,MATCH('Desagregacion compartida'!$L17,'Consolidado Resultados'!$L$8:$L$705,0),4))</f>
        <v/>
      </c>
      <c r="E17" s="4" t="str">
        <f>IF(INDEX('Consolidado Resultados'!$A$8:$L$705,MATCH('Desagregacion compartida'!$L17,'Consolidado Resultados'!$L$8:$L$705,0),3)=0,"",INDEX('Consolidado Resultados'!$A$8:$L$705,MATCH('Desagregacion compartida'!$L17,'Consolidado Resultados'!$L$8:$L$705,0),5))</f>
        <v/>
      </c>
      <c r="F17" s="4" t="str">
        <f>IF(INDEX('Consolidado Resultados'!$A$8:$L$705,MATCH('Desagregacion compartida'!$L17,'Consolidado Resultados'!$L$8:$L$705,0),3)=0,"",INDEX('Consolidado Resultados'!$A$8:$L$705,MATCH('Desagregacion compartida'!$L17,'Consolidado Resultados'!$L$8:$L$705,0),6))</f>
        <v/>
      </c>
      <c r="G17" s="4" t="str">
        <f>IF(INDEX('Consolidado Resultados'!$A$8:$L$705,MATCH('Desagregacion compartida'!$L17,'Consolidado Resultados'!$L$8:$L$705,0),3)=0,"",INDEX('Consolidado Resultados'!$A$8:$L$705,MATCH('Desagregacion compartida'!$L17,'Consolidado Resultados'!$L$8:$L$705,0),7))</f>
        <v/>
      </c>
      <c r="H17" s="4" t="str">
        <f>IF(INDEX('Consolidado Resultados'!$A$8:$L$705,MATCH('Desagregacion compartida'!$L17,'Consolidado Resultados'!$L$8:$L$705,0),3)=0,"",INDEX('Consolidado Resultados'!$A$8:$L$705,MATCH('Desagregacion compartida'!$L17,'Consolidado Resultados'!$L$8:$L$705,0),8))</f>
        <v/>
      </c>
      <c r="I17" s="56" t="str">
        <f>IF(INDEX('Consolidado Resultados'!$A$8:$L$705,MATCH('Desagregacion compartida'!$L17,'Consolidado Resultados'!$L$8:$L$705,0),3)=0,"",INDEX('Consolidado Resultados'!$A$8:$L$705,MATCH('Desagregacion compartida'!$L17,'Consolidado Resultados'!$L$8:$L$705,0),9))</f>
        <v/>
      </c>
      <c r="J17" s="56" t="str">
        <f>IF(INDEX('Consolidado Resultados'!$A$8:$L$705,MATCH('Desagregacion compartida'!$L17,'Consolidado Resultados'!$L$8:$L$705,0),3)=0,"",INDEX('Consolidado Resultados'!$A$8:$L$705,MATCH('Desagregacion compartida'!$L17,'Consolidado Resultados'!$L$8:$L$705,0),10))</f>
        <v/>
      </c>
      <c r="K17" s="3">
        <f>+IFERROR(INDEX('Ofertas insignia'!$B$17:$M$52,MATCH('Desagregacion compartida'!$B17,'Ofertas insignia'!$B$17:$B$52,0),MATCH('Desagregacion compartida'!$K$14,'Ofertas insignia'!$B$16:$M$16,0)),"")</f>
        <v>3</v>
      </c>
      <c r="L17" s="38" t="str">
        <f t="shared" si="0"/>
        <v>Oferta 3Desagregación compartida del bucle local</v>
      </c>
    </row>
    <row r="18" spans="1:14" x14ac:dyDescent="0.35">
      <c r="A18" s="30">
        <f t="shared" si="1"/>
        <v>4</v>
      </c>
      <c r="B18" s="2" t="str">
        <f>IF(INDEX('Consolidado Resultados'!$A$8:$L$705,MATCH('Ofertas insignia'!$A20,'Consolidado Resultados'!$A$8:$A$705,0),3)=0,"",INDEX('Consolidado Resultados'!$A$8:$L$705,MATCH('Ofertas insignia'!$A20,'Consolidado Resultados'!$A$8:$A$705,0),3))</f>
        <v>Oferta 4</v>
      </c>
      <c r="C18" s="3" t="str">
        <f>IF(INDEX('Consolidado Resultados'!$A$8:$L$705,MATCH('Desagregacion compartida'!$L18,'Consolidado Resultados'!$L$8:$L$705,0),3)=0,"",INDEX('Consolidado Resultados'!$A$8:$L$705,MATCH('Desagregacion compartida'!$L18,'Consolidado Resultados'!$L$8:$L$705,0),3))</f>
        <v/>
      </c>
      <c r="D18" s="4" t="str">
        <f>IF(INDEX('Consolidado Resultados'!$A$8:$L$705,MATCH('Desagregacion compartida'!$L18,'Consolidado Resultados'!$L$8:$L$705,0),3)=0,"",INDEX('Consolidado Resultados'!$A$8:$L$705,MATCH('Desagregacion compartida'!$L18,'Consolidado Resultados'!$L$8:$L$705,0),4))</f>
        <v/>
      </c>
      <c r="E18" s="4" t="str">
        <f>IF(INDEX('Consolidado Resultados'!$A$8:$L$705,MATCH('Desagregacion compartida'!$L18,'Consolidado Resultados'!$L$8:$L$705,0),3)=0,"",INDEX('Consolidado Resultados'!$A$8:$L$705,MATCH('Desagregacion compartida'!$L18,'Consolidado Resultados'!$L$8:$L$705,0),5))</f>
        <v/>
      </c>
      <c r="F18" s="4" t="str">
        <f>IF(INDEX('Consolidado Resultados'!$A$8:$L$705,MATCH('Desagregacion compartida'!$L18,'Consolidado Resultados'!$L$8:$L$705,0),3)=0,"",INDEX('Consolidado Resultados'!$A$8:$L$705,MATCH('Desagregacion compartida'!$L18,'Consolidado Resultados'!$L$8:$L$705,0),6))</f>
        <v/>
      </c>
      <c r="G18" s="4" t="str">
        <f>IF(INDEX('Consolidado Resultados'!$A$8:$L$705,MATCH('Desagregacion compartida'!$L18,'Consolidado Resultados'!$L$8:$L$705,0),3)=0,"",INDEX('Consolidado Resultados'!$A$8:$L$705,MATCH('Desagregacion compartida'!$L18,'Consolidado Resultados'!$L$8:$L$705,0),7))</f>
        <v/>
      </c>
      <c r="H18" s="4" t="str">
        <f>IF(INDEX('Consolidado Resultados'!$A$8:$L$705,MATCH('Desagregacion compartida'!$L18,'Consolidado Resultados'!$L$8:$L$705,0),3)=0,"",INDEX('Consolidado Resultados'!$A$8:$L$705,MATCH('Desagregacion compartida'!$L18,'Consolidado Resultados'!$L$8:$L$705,0),8))</f>
        <v/>
      </c>
      <c r="I18" s="56" t="str">
        <f>IF(INDEX('Consolidado Resultados'!$A$8:$L$705,MATCH('Desagregacion compartida'!$L18,'Consolidado Resultados'!$L$8:$L$705,0),3)=0,"",INDEX('Consolidado Resultados'!$A$8:$L$705,MATCH('Desagregacion compartida'!$L18,'Consolidado Resultados'!$L$8:$L$705,0),9))</f>
        <v/>
      </c>
      <c r="J18" s="56" t="str">
        <f>IF(INDEX('Consolidado Resultados'!$A$8:$L$705,MATCH('Desagregacion compartida'!$L18,'Consolidado Resultados'!$L$8:$L$705,0),3)=0,"",INDEX('Consolidado Resultados'!$A$8:$L$705,MATCH('Desagregacion compartida'!$L18,'Consolidado Resultados'!$L$8:$L$705,0),10))</f>
        <v/>
      </c>
      <c r="K18" s="3">
        <f>+IFERROR(INDEX('Ofertas insignia'!$B$17:$M$52,MATCH('Desagregacion compartida'!$B18,'Ofertas insignia'!$B$17:$B$52,0),MATCH('Desagregacion compartida'!$K$14,'Ofertas insignia'!$B$16:$M$16,0)),"")</f>
        <v>4</v>
      </c>
      <c r="L18" s="38" t="str">
        <f t="shared" si="0"/>
        <v>Oferta 4Desagregación compartida del bucle local</v>
      </c>
    </row>
    <row r="19" spans="1:14" x14ac:dyDescent="0.35">
      <c r="A19" s="30">
        <f t="shared" si="1"/>
        <v>5</v>
      </c>
      <c r="B19" s="2" t="str">
        <f>IF(INDEX('Consolidado Resultados'!$A$8:$L$705,MATCH('Ofertas insignia'!$A21,'Consolidado Resultados'!$A$8:$A$705,0),3)=0,"",INDEX('Consolidado Resultados'!$A$8:$L$705,MATCH('Ofertas insignia'!$A21,'Consolidado Resultados'!$A$8:$A$705,0),3))</f>
        <v>Oferta 5</v>
      </c>
      <c r="C19" s="3" t="str">
        <f>IF(INDEX('Consolidado Resultados'!$A$8:$L$705,MATCH('Desagregacion compartida'!$L19,'Consolidado Resultados'!$L$8:$L$705,0),3)=0,"",INDEX('Consolidado Resultados'!$A$8:$L$705,MATCH('Desagregacion compartida'!$L19,'Consolidado Resultados'!$L$8:$L$705,0),3))</f>
        <v/>
      </c>
      <c r="D19" s="4" t="str">
        <f>IF(INDEX('Consolidado Resultados'!$A$8:$L$705,MATCH('Desagregacion compartida'!$L19,'Consolidado Resultados'!$L$8:$L$705,0),3)=0,"",INDEX('Consolidado Resultados'!$A$8:$L$705,MATCH('Desagregacion compartida'!$L19,'Consolidado Resultados'!$L$8:$L$705,0),4))</f>
        <v/>
      </c>
      <c r="E19" s="4" t="str">
        <f>IF(INDEX('Consolidado Resultados'!$A$8:$L$705,MATCH('Desagregacion compartida'!$L19,'Consolidado Resultados'!$L$8:$L$705,0),3)=0,"",INDEX('Consolidado Resultados'!$A$8:$L$705,MATCH('Desagregacion compartida'!$L19,'Consolidado Resultados'!$L$8:$L$705,0),5))</f>
        <v/>
      </c>
      <c r="F19" s="4" t="str">
        <f>IF(INDEX('Consolidado Resultados'!$A$8:$L$705,MATCH('Desagregacion compartida'!$L19,'Consolidado Resultados'!$L$8:$L$705,0),3)=0,"",INDEX('Consolidado Resultados'!$A$8:$L$705,MATCH('Desagregacion compartida'!$L19,'Consolidado Resultados'!$L$8:$L$705,0),6))</f>
        <v/>
      </c>
      <c r="G19" s="4" t="str">
        <f>IF(INDEX('Consolidado Resultados'!$A$8:$L$705,MATCH('Desagregacion compartida'!$L19,'Consolidado Resultados'!$L$8:$L$705,0),3)=0,"",INDEX('Consolidado Resultados'!$A$8:$L$705,MATCH('Desagregacion compartida'!$L19,'Consolidado Resultados'!$L$8:$L$705,0),7))</f>
        <v/>
      </c>
      <c r="H19" s="4" t="str">
        <f>IF(INDEX('Consolidado Resultados'!$A$8:$L$705,MATCH('Desagregacion compartida'!$L19,'Consolidado Resultados'!$L$8:$L$705,0),3)=0,"",INDEX('Consolidado Resultados'!$A$8:$L$705,MATCH('Desagregacion compartida'!$L19,'Consolidado Resultados'!$L$8:$L$705,0),8))</f>
        <v/>
      </c>
      <c r="I19" s="56" t="str">
        <f>IF(INDEX('Consolidado Resultados'!$A$8:$L$705,MATCH('Desagregacion compartida'!$L19,'Consolidado Resultados'!$L$8:$L$705,0),3)=0,"",INDEX('Consolidado Resultados'!$A$8:$L$705,MATCH('Desagregacion compartida'!$L19,'Consolidado Resultados'!$L$8:$L$705,0),9))</f>
        <v/>
      </c>
      <c r="J19" s="56" t="str">
        <f>IF(INDEX('Consolidado Resultados'!$A$8:$L$705,MATCH('Desagregacion compartida'!$L19,'Consolidado Resultados'!$L$8:$L$705,0),3)=0,"",INDEX('Consolidado Resultados'!$A$8:$L$705,MATCH('Desagregacion compartida'!$L19,'Consolidado Resultados'!$L$8:$L$705,0),10))</f>
        <v/>
      </c>
      <c r="K19" s="3">
        <f>+IFERROR(INDEX('Ofertas insignia'!$B$17:$M$52,MATCH('Desagregacion compartida'!$B19,'Ofertas insignia'!$B$17:$B$52,0),MATCH('Desagregacion compartida'!$K$14,'Ofertas insignia'!$B$16:$M$16,0)),"")</f>
        <v>5</v>
      </c>
      <c r="L19" s="38" t="str">
        <f t="shared" si="0"/>
        <v>Oferta 5Desagregación compartida del bucle local</v>
      </c>
    </row>
    <row r="20" spans="1:14" x14ac:dyDescent="0.35">
      <c r="A20" s="30">
        <f t="shared" si="1"/>
        <v>6</v>
      </c>
      <c r="B20" s="2" t="str">
        <f>IF(INDEX('Consolidado Resultados'!$A$8:$L$705,MATCH('Ofertas insignia'!$A22,'Consolidado Resultados'!$A$8:$A$705,0),3)=0,"",INDEX('Consolidado Resultados'!$A$8:$L$705,MATCH('Ofertas insignia'!$A22,'Consolidado Resultados'!$A$8:$A$705,0),3))</f>
        <v>Oferta 6</v>
      </c>
      <c r="C20" s="3" t="str">
        <f>IF(INDEX('Consolidado Resultados'!$A$8:$L$705,MATCH('Desagregacion compartida'!$L20,'Consolidado Resultados'!$L$8:$L$705,0),3)=0,"",INDEX('Consolidado Resultados'!$A$8:$L$705,MATCH('Desagregacion compartida'!$L20,'Consolidado Resultados'!$L$8:$L$705,0),3))</f>
        <v/>
      </c>
      <c r="D20" s="4" t="str">
        <f>IF(INDEX('Consolidado Resultados'!$A$8:$L$705,MATCH('Desagregacion compartida'!$L20,'Consolidado Resultados'!$L$8:$L$705,0),3)=0,"",INDEX('Consolidado Resultados'!$A$8:$L$705,MATCH('Desagregacion compartida'!$L20,'Consolidado Resultados'!$L$8:$L$705,0),4))</f>
        <v/>
      </c>
      <c r="E20" s="4" t="str">
        <f>IF(INDEX('Consolidado Resultados'!$A$8:$L$705,MATCH('Desagregacion compartida'!$L20,'Consolidado Resultados'!$L$8:$L$705,0),3)=0,"",INDEX('Consolidado Resultados'!$A$8:$L$705,MATCH('Desagregacion compartida'!$L20,'Consolidado Resultados'!$L$8:$L$705,0),5))</f>
        <v/>
      </c>
      <c r="F20" s="4" t="str">
        <f>IF(INDEX('Consolidado Resultados'!$A$8:$L$705,MATCH('Desagregacion compartida'!$L20,'Consolidado Resultados'!$L$8:$L$705,0),3)=0,"",INDEX('Consolidado Resultados'!$A$8:$L$705,MATCH('Desagregacion compartida'!$L20,'Consolidado Resultados'!$L$8:$L$705,0),6))</f>
        <v/>
      </c>
      <c r="G20" s="4" t="str">
        <f>IF(INDEX('Consolidado Resultados'!$A$8:$L$705,MATCH('Desagregacion compartida'!$L20,'Consolidado Resultados'!$L$8:$L$705,0),3)=0,"",INDEX('Consolidado Resultados'!$A$8:$L$705,MATCH('Desagregacion compartida'!$L20,'Consolidado Resultados'!$L$8:$L$705,0),7))</f>
        <v/>
      </c>
      <c r="H20" s="4" t="str">
        <f>IF(INDEX('Consolidado Resultados'!$A$8:$L$705,MATCH('Desagregacion compartida'!$L20,'Consolidado Resultados'!$L$8:$L$705,0),3)=0,"",INDEX('Consolidado Resultados'!$A$8:$L$705,MATCH('Desagregacion compartida'!$L20,'Consolidado Resultados'!$L$8:$L$705,0),8))</f>
        <v/>
      </c>
      <c r="I20" s="19" t="str">
        <f>IF(INDEX('Consolidado Resultados'!$A$8:$L$705,MATCH('Desagregacion compartida'!$L20,'Consolidado Resultados'!$L$8:$L$705,0),3)=0,"",INDEX('Consolidado Resultados'!$A$8:$L$705,MATCH('Desagregacion compartida'!$L20,'Consolidado Resultados'!$L$8:$L$705,0),9))</f>
        <v/>
      </c>
      <c r="J20" s="19" t="str">
        <f>IF(INDEX('Consolidado Resultados'!$A$8:$L$705,MATCH('Desagregacion compartida'!$L20,'Consolidado Resultados'!$L$8:$L$705,0),3)=0,"",INDEX('Consolidado Resultados'!$A$8:$L$705,MATCH('Desagregacion compartida'!$L20,'Consolidado Resultados'!$L$8:$L$705,0),10))</f>
        <v/>
      </c>
      <c r="K20" s="3">
        <f>+IFERROR(INDEX('Ofertas insignia'!$B$17:$M$52,MATCH('Desagregacion compartida'!$B20,'Ofertas insignia'!$B$17:$B$52,0),MATCH('Desagregacion compartida'!$K$14,'Ofertas insignia'!$B$16:$M$16,0)),"")</f>
        <v>6</v>
      </c>
      <c r="L20" s="38" t="str">
        <f t="shared" si="0"/>
        <v>Oferta 6Desagregación compartida del bucle local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Oferta 7</v>
      </c>
      <c r="C21" s="3" t="str">
        <f>IF(INDEX('Consolidado Resultados'!$A$8:$L$705,MATCH('Desagregacion compartida'!$L21,'Consolidado Resultados'!$L$8:$L$705,0),3)=0,"",INDEX('Consolidado Resultados'!$A$8:$L$705,MATCH('Desagregacion compartida'!$L21,'Consolidado Resultados'!$L$8:$L$705,0),3))</f>
        <v/>
      </c>
      <c r="D21" s="4" t="str">
        <f>IF(INDEX('Consolidado Resultados'!$A$8:$L$705,MATCH('Desagregacion compartida'!$L21,'Consolidado Resultados'!$L$8:$L$705,0),3)=0,"",INDEX('Consolidado Resultados'!$A$8:$L$705,MATCH('Desagregacion compartida'!$L21,'Consolidado Resultados'!$L$8:$L$705,0),4))</f>
        <v/>
      </c>
      <c r="E21" s="4" t="str">
        <f>IF(INDEX('Consolidado Resultados'!$A$8:$L$705,MATCH('Desagregacion compartida'!$L21,'Consolidado Resultados'!$L$8:$L$705,0),3)=0,"",INDEX('Consolidado Resultados'!$A$8:$L$705,MATCH('Desagregacion compartida'!$L21,'Consolidado Resultados'!$L$8:$L$705,0),5))</f>
        <v/>
      </c>
      <c r="F21" s="4" t="str">
        <f>IF(INDEX('Consolidado Resultados'!$A$8:$L$705,MATCH('Desagregacion compartida'!$L21,'Consolidado Resultados'!$L$8:$L$705,0),3)=0,"",INDEX('Consolidado Resultados'!$A$8:$L$705,MATCH('Desagregacion compartida'!$L21,'Consolidado Resultados'!$L$8:$L$705,0),6))</f>
        <v/>
      </c>
      <c r="G21" s="4" t="str">
        <f>IF(INDEX('Consolidado Resultados'!$A$8:$L$705,MATCH('Desagregacion compartida'!$L21,'Consolidado Resultados'!$L$8:$L$705,0),3)=0,"",INDEX('Consolidado Resultados'!$A$8:$L$705,MATCH('Desagregacion compartida'!$L21,'Consolidado Resultados'!$L$8:$L$705,0),7))</f>
        <v/>
      </c>
      <c r="H21" s="4" t="str">
        <f>IF(INDEX('Consolidado Resultados'!$A$8:$L$705,MATCH('Desagregacion compartida'!$L21,'Consolidado Resultados'!$L$8:$L$705,0),3)=0,"",INDEX('Consolidado Resultados'!$A$8:$L$705,MATCH('Desagregacion compartida'!$L21,'Consolidado Resultados'!$L$8:$L$705,0),8))</f>
        <v/>
      </c>
      <c r="I21" s="19" t="str">
        <f>IF(INDEX('Consolidado Resultados'!$A$8:$L$705,MATCH('Desagregacion compartida'!$L21,'Consolidado Resultados'!$L$8:$L$705,0),3)=0,"",INDEX('Consolidado Resultados'!$A$8:$L$705,MATCH('Desagregacion compartida'!$L21,'Consolidado Resultados'!$L$8:$L$705,0),9))</f>
        <v/>
      </c>
      <c r="J21" s="19" t="str">
        <f>IF(INDEX('Consolidado Resultados'!$A$8:$L$705,MATCH('Desagregacion compartida'!$L21,'Consolidado Resultados'!$L$8:$L$705,0),3)=0,"",INDEX('Consolidado Resultados'!$A$8:$L$705,MATCH('Desagregacion compartida'!$L21,'Consolidado Resultados'!$L$8:$L$705,0),10))</f>
        <v/>
      </c>
      <c r="K21" s="3">
        <f>+IFERROR(INDEX('Ofertas insignia'!$B$17:$M$52,MATCH('Desagregacion compartida'!$B21,'Ofertas insignia'!$B$17:$B$52,0),MATCH('Desagregacion compartida'!$K$14,'Ofertas insignia'!$B$16:$M$16,0)),"")</f>
        <v>7</v>
      </c>
      <c r="L21" s="38" t="str">
        <f t="shared" si="0"/>
        <v>Oferta 7Desagregación compartida del bucle local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Oferta 8</v>
      </c>
      <c r="C22" s="3" t="str">
        <f>IF(INDEX('Consolidado Resultados'!$A$8:$L$705,MATCH('Desagregacion compartida'!$L22,'Consolidado Resultados'!$L$8:$L$705,0),3)=0,"",INDEX('Consolidado Resultados'!$A$8:$L$705,MATCH('Desagregacion compartida'!$L22,'Consolidado Resultados'!$L$8:$L$705,0),3))</f>
        <v/>
      </c>
      <c r="D22" s="4" t="str">
        <f>IF(INDEX('Consolidado Resultados'!$A$8:$L$705,MATCH('Desagregacion compartida'!$L22,'Consolidado Resultados'!$L$8:$L$705,0),3)=0,"",INDEX('Consolidado Resultados'!$A$8:$L$705,MATCH('Desagregacion compartida'!$L22,'Consolidado Resultados'!$L$8:$L$705,0),4))</f>
        <v/>
      </c>
      <c r="E22" s="4" t="str">
        <f>IF(INDEX('Consolidado Resultados'!$A$8:$L$705,MATCH('Desagregacion compartida'!$L22,'Consolidado Resultados'!$L$8:$L$705,0),3)=0,"",INDEX('Consolidado Resultados'!$A$8:$L$705,MATCH('Desagregacion compartida'!$L22,'Consolidado Resultados'!$L$8:$L$705,0),5))</f>
        <v/>
      </c>
      <c r="F22" s="4" t="str">
        <f>IF(INDEX('Consolidado Resultados'!$A$8:$L$705,MATCH('Desagregacion compartida'!$L22,'Consolidado Resultados'!$L$8:$L$705,0),3)=0,"",INDEX('Consolidado Resultados'!$A$8:$L$705,MATCH('Desagregacion compartida'!$L22,'Consolidado Resultados'!$L$8:$L$705,0),6))</f>
        <v/>
      </c>
      <c r="G22" s="4" t="str">
        <f>IF(INDEX('Consolidado Resultados'!$A$8:$L$705,MATCH('Desagregacion compartida'!$L22,'Consolidado Resultados'!$L$8:$L$705,0),3)=0,"",INDEX('Consolidado Resultados'!$A$8:$L$705,MATCH('Desagregacion compartida'!$L22,'Consolidado Resultados'!$L$8:$L$705,0),7))</f>
        <v/>
      </c>
      <c r="H22" s="4" t="str">
        <f>IF(INDEX('Consolidado Resultados'!$A$8:$L$705,MATCH('Desagregacion compartida'!$L22,'Consolidado Resultados'!$L$8:$L$705,0),3)=0,"",INDEX('Consolidado Resultados'!$A$8:$L$705,MATCH('Desagregacion compartida'!$L22,'Consolidado Resultados'!$L$8:$L$705,0),8))</f>
        <v/>
      </c>
      <c r="I22" s="19" t="str">
        <f>IF(INDEX('Consolidado Resultados'!$A$8:$L$705,MATCH('Desagregacion compartida'!$L22,'Consolidado Resultados'!$L$8:$L$705,0),3)=0,"",INDEX('Consolidado Resultados'!$A$8:$L$705,MATCH('Desagregacion compartida'!$L22,'Consolidado Resultados'!$L$8:$L$705,0),9))</f>
        <v/>
      </c>
      <c r="J22" s="19" t="str">
        <f>IF(INDEX('Consolidado Resultados'!$A$8:$L$705,MATCH('Desagregacion compartida'!$L22,'Consolidado Resultados'!$L$8:$L$705,0),3)=0,"",INDEX('Consolidado Resultados'!$A$8:$L$705,MATCH('Desagregacion compartida'!$L22,'Consolidado Resultados'!$L$8:$L$705,0),10))</f>
        <v/>
      </c>
      <c r="K22" s="3">
        <f>+IFERROR(INDEX('Ofertas insignia'!$B$17:$M$52,MATCH('Desagregacion compartida'!$B22,'Ofertas insignia'!$B$17:$B$52,0),MATCH('Desagregacion compartida'!$K$14,'Ofertas insignia'!$B$16:$M$16,0)),"")</f>
        <v>8</v>
      </c>
      <c r="L22" s="38" t="str">
        <f t="shared" si="0"/>
        <v>Oferta 8Desagregación compartida del bucle local</v>
      </c>
    </row>
    <row r="23" spans="1:14" x14ac:dyDescent="0.35">
      <c r="A23" s="30">
        <f t="shared" si="1"/>
        <v>9</v>
      </c>
      <c r="B23" s="2" t="str">
        <f>IF(INDEX('Consolidado Resultados'!$A$8:$L$705,MATCH('Ofertas insignia'!$A25,'Consolidado Resultados'!$A$8:$A$705,0),3)=0,"",INDEX('Consolidado Resultados'!$A$8:$L$705,MATCH('Ofertas insignia'!$A25,'Consolidado Resultados'!$A$8:$A$705,0),3))</f>
        <v>Oferta 9</v>
      </c>
      <c r="C23" s="3" t="str">
        <f>IF(INDEX('Consolidado Resultados'!$A$8:$L$705,MATCH('Desagregacion compartida'!$L23,'Consolidado Resultados'!$L$8:$L$705,0),3)=0,"",INDEX('Consolidado Resultados'!$A$8:$L$705,MATCH('Desagregacion compartida'!$L23,'Consolidado Resultados'!$L$8:$L$705,0),3))</f>
        <v/>
      </c>
      <c r="D23" s="4" t="str">
        <f>IF(INDEX('Consolidado Resultados'!$A$8:$L$705,MATCH('Desagregacion compartida'!$L23,'Consolidado Resultados'!$L$8:$L$705,0),3)=0,"",INDEX('Consolidado Resultados'!$A$8:$L$705,MATCH('Desagregacion compartida'!$L23,'Consolidado Resultados'!$L$8:$L$705,0),4))</f>
        <v/>
      </c>
      <c r="E23" s="4" t="str">
        <f>IF(INDEX('Consolidado Resultados'!$A$8:$L$705,MATCH('Desagregacion compartida'!$L23,'Consolidado Resultados'!$L$8:$L$705,0),3)=0,"",INDEX('Consolidado Resultados'!$A$8:$L$705,MATCH('Desagregacion compartida'!$L23,'Consolidado Resultados'!$L$8:$L$705,0),5))</f>
        <v/>
      </c>
      <c r="F23" s="4" t="str">
        <f>IF(INDEX('Consolidado Resultados'!$A$8:$L$705,MATCH('Desagregacion compartida'!$L23,'Consolidado Resultados'!$L$8:$L$705,0),3)=0,"",INDEX('Consolidado Resultados'!$A$8:$L$705,MATCH('Desagregacion compartida'!$L23,'Consolidado Resultados'!$L$8:$L$705,0),6))</f>
        <v/>
      </c>
      <c r="G23" s="4" t="str">
        <f>IF(INDEX('Consolidado Resultados'!$A$8:$L$705,MATCH('Desagregacion compartida'!$L23,'Consolidado Resultados'!$L$8:$L$705,0),3)=0,"",INDEX('Consolidado Resultados'!$A$8:$L$705,MATCH('Desagregacion compartida'!$L23,'Consolidado Resultados'!$L$8:$L$705,0),7))</f>
        <v/>
      </c>
      <c r="H23" s="4" t="str">
        <f>IF(INDEX('Consolidado Resultados'!$A$8:$L$705,MATCH('Desagregacion compartida'!$L23,'Consolidado Resultados'!$L$8:$L$705,0),3)=0,"",INDEX('Consolidado Resultados'!$A$8:$L$705,MATCH('Desagregacion compartida'!$L23,'Consolidado Resultados'!$L$8:$L$705,0),8))</f>
        <v/>
      </c>
      <c r="I23" s="19" t="str">
        <f>IF(INDEX('Consolidado Resultados'!$A$8:$L$705,MATCH('Desagregacion compartida'!$L23,'Consolidado Resultados'!$L$8:$L$705,0),3)=0,"",INDEX('Consolidado Resultados'!$A$8:$L$705,MATCH('Desagregacion compartida'!$L23,'Consolidado Resultados'!$L$8:$L$705,0),9))</f>
        <v/>
      </c>
      <c r="J23" s="19" t="str">
        <f>IF(INDEX('Consolidado Resultados'!$A$8:$L$705,MATCH('Desagregacion compartida'!$L23,'Consolidado Resultados'!$L$8:$L$705,0),3)=0,"",INDEX('Consolidado Resultados'!$A$8:$L$705,MATCH('Desagregacion compartida'!$L23,'Consolidado Resultados'!$L$8:$L$705,0),10))</f>
        <v/>
      </c>
      <c r="K23" s="3">
        <f>+IFERROR(INDEX('Ofertas insignia'!$B$17:$M$52,MATCH('Desagregacion compartida'!$B23,'Ofertas insignia'!$B$17:$B$52,0),MATCH('Desagregacion compartida'!$K$14,'Ofertas insignia'!$B$16:$M$16,0)),"")</f>
        <v>9</v>
      </c>
      <c r="L23" s="38" t="str">
        <f t="shared" si="0"/>
        <v>Oferta 9Desagregación compartida del bucle local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Oferta 10</v>
      </c>
      <c r="C24" s="3" t="str">
        <f>IF(INDEX('Consolidado Resultados'!$A$8:$L$705,MATCH('Desagregacion compartida'!$L24,'Consolidado Resultados'!$L$8:$L$705,0),3)=0,"",INDEX('Consolidado Resultados'!$A$8:$L$705,MATCH('Desagregacion compartida'!$L24,'Consolidado Resultados'!$L$8:$L$705,0),3))</f>
        <v/>
      </c>
      <c r="D24" s="4" t="str">
        <f>IF(INDEX('Consolidado Resultados'!$A$8:$L$705,MATCH('Desagregacion compartida'!$L24,'Consolidado Resultados'!$L$8:$L$705,0),3)=0,"",INDEX('Consolidado Resultados'!$A$8:$L$705,MATCH('Desagregacion compartida'!$L24,'Consolidado Resultados'!$L$8:$L$705,0),4))</f>
        <v/>
      </c>
      <c r="E24" s="4"/>
      <c r="F24" s="4" t="str">
        <f>IF(INDEX('Consolidado Resultados'!$A$8:$L$705,MATCH('Desagregacion compartida'!$L24,'Consolidado Resultados'!$L$8:$L$705,0),3)=0,"",INDEX('Consolidado Resultados'!$A$8:$L$705,MATCH('Desagregacion compartida'!$L24,'Consolidado Resultados'!$L$8:$L$705,0),6))</f>
        <v/>
      </c>
      <c r="G24" s="4" t="str">
        <f>IF(INDEX('Consolidado Resultados'!$A$8:$L$705,MATCH('Desagregacion compartida'!$L24,'Consolidado Resultados'!$L$8:$L$705,0),3)=0,"",INDEX('Consolidado Resultados'!$A$8:$L$705,MATCH('Desagregacion compartida'!$L24,'Consolidado Resultados'!$L$8:$L$705,0),7))</f>
        <v/>
      </c>
      <c r="H24" s="4" t="str">
        <f>IF(INDEX('Consolidado Resultados'!$A$8:$L$705,MATCH('Desagregacion compartida'!$L24,'Consolidado Resultados'!$L$8:$L$705,0),3)=0,"",INDEX('Consolidado Resultados'!$A$8:$L$705,MATCH('Desagregacion compartida'!$L24,'Consolidado Resultados'!$L$8:$L$705,0),8))</f>
        <v/>
      </c>
      <c r="I24" s="19" t="str">
        <f>IF(INDEX('Consolidado Resultados'!$A$8:$L$705,MATCH('Desagregacion compartida'!$L24,'Consolidado Resultados'!$L$8:$L$705,0),3)=0,"",INDEX('Consolidado Resultados'!$A$8:$L$705,MATCH('Desagregacion compartida'!$L24,'Consolidado Resultados'!$L$8:$L$705,0),9))</f>
        <v/>
      </c>
      <c r="J24" s="19" t="str">
        <f>IF(INDEX('Consolidado Resultados'!$A$8:$L$705,MATCH('Desagregacion compartida'!$L24,'Consolidado Resultados'!$L$8:$L$705,0),3)=0,"",INDEX('Consolidado Resultados'!$A$8:$L$705,MATCH('Desagregacion compartida'!$L24,'Consolidado Resultados'!$L$8:$L$705,0),10))</f>
        <v/>
      </c>
      <c r="K24" s="3">
        <f>+IFERROR(INDEX('Ofertas insignia'!$B$17:$M$52,MATCH('Desagregacion compartida'!$B24,'Ofertas insignia'!$B$17:$B$52,0),MATCH('Desagregacion compartida'!$K$14,'Ofertas insignia'!$B$16:$M$16,0)),"")</f>
        <v>10</v>
      </c>
      <c r="L24" s="38" t="str">
        <f t="shared" si="0"/>
        <v>Oferta 10Desagregación compartida del bucle local</v>
      </c>
    </row>
    <row r="25" spans="1:14" x14ac:dyDescent="0.35">
      <c r="A25" s="30">
        <f t="shared" si="1"/>
        <v>11</v>
      </c>
      <c r="B25" s="2" t="str">
        <f>IF(INDEX('Consolidado Resultados'!$A$8:$L$705,MATCH('Ofertas insignia'!$A27,'Consolidado Resultados'!$A$8:$A$705,0),3)=0,"",INDEX('Consolidado Resultados'!$A$8:$L$705,MATCH('Ofertas insignia'!$A27,'Consolidado Resultados'!$A$8:$A$705,0),3))</f>
        <v>Oferta 11</v>
      </c>
      <c r="C25" s="3" t="str">
        <f>IF(INDEX('Consolidado Resultados'!$A$8:$L$705,MATCH('Desagregacion compartida'!$L25,'Consolidado Resultados'!$L$8:$L$705,0),3)=0,"",INDEX('Consolidado Resultados'!$A$8:$L$705,MATCH('Desagregacion compartida'!$L25,'Consolidado Resultados'!$L$8:$L$705,0),3))</f>
        <v/>
      </c>
      <c r="D25" s="4" t="str">
        <f>IF(INDEX('Consolidado Resultados'!$A$8:$L$705,MATCH('Desagregacion compartida'!$L25,'Consolidado Resultados'!$L$8:$L$705,0),3)=0,"",INDEX('Consolidado Resultados'!$A$8:$L$705,MATCH('Desagregacion compartida'!$L25,'Consolidado Resultados'!$L$8:$L$705,0),4))</f>
        <v/>
      </c>
      <c r="E25" s="4" t="str">
        <f>IF(INDEX('Consolidado Resultados'!$A$8:$L$705,MATCH('Desagregacion compartida'!$L25,'Consolidado Resultados'!$L$8:$L$705,0),3)=0,"",INDEX('Consolidado Resultados'!$A$8:$L$705,MATCH('Desagregacion compartida'!$L25,'Consolidado Resultados'!$L$8:$L$705,0),5))</f>
        <v/>
      </c>
      <c r="F25" s="4" t="str">
        <f>IF(INDEX('Consolidado Resultados'!$A$8:$L$705,MATCH('Desagregacion compartida'!$L25,'Consolidado Resultados'!$L$8:$L$705,0),3)=0,"",INDEX('Consolidado Resultados'!$A$8:$L$705,MATCH('Desagregacion compartida'!$L25,'Consolidado Resultados'!$L$8:$L$705,0),6))</f>
        <v/>
      </c>
      <c r="G25" s="4" t="str">
        <f>IF(INDEX('Consolidado Resultados'!$A$8:$L$705,MATCH('Desagregacion compartida'!$L25,'Consolidado Resultados'!$L$8:$L$705,0),3)=0,"",INDEX('Consolidado Resultados'!$A$8:$L$705,MATCH('Desagregacion compartida'!$L25,'Consolidado Resultados'!$L$8:$L$705,0),7))</f>
        <v/>
      </c>
      <c r="H25" s="4" t="str">
        <f>IF(INDEX('Consolidado Resultados'!$A$8:$L$705,MATCH('Desagregacion compartida'!$L25,'Consolidado Resultados'!$L$8:$L$705,0),3)=0,"",INDEX('Consolidado Resultados'!$A$8:$L$705,MATCH('Desagregacion compartida'!$L25,'Consolidado Resultados'!$L$8:$L$705,0),8))</f>
        <v/>
      </c>
      <c r="I25" s="19" t="str">
        <f>IF(INDEX('Consolidado Resultados'!$A$8:$L$705,MATCH('Desagregacion compartida'!$L25,'Consolidado Resultados'!$L$8:$L$705,0),3)=0,"",INDEX('Consolidado Resultados'!$A$8:$L$705,MATCH('Desagregacion compartida'!$L25,'Consolidado Resultados'!$L$8:$L$705,0),9))</f>
        <v/>
      </c>
      <c r="J25" s="19" t="str">
        <f>IF(INDEX('Consolidado Resultados'!$A$8:$L$705,MATCH('Desagregacion compartida'!$L25,'Consolidado Resultados'!$L$8:$L$705,0),3)=0,"",INDEX('Consolidado Resultados'!$A$8:$L$705,MATCH('Desagregacion compartida'!$L25,'Consolidado Resultados'!$L$8:$L$705,0),10))</f>
        <v/>
      </c>
      <c r="K25" s="3">
        <f>+IFERROR(INDEX('Ofertas insignia'!$B$17:$M$52,MATCH('Desagregacion compartida'!$B25,'Ofertas insignia'!$B$17:$B$52,0),MATCH('Desagregacion compartida'!$K$14,'Ofertas insignia'!$B$16:$M$16,0)),"")</f>
        <v>11</v>
      </c>
      <c r="L25" s="38" t="str">
        <f t="shared" si="0"/>
        <v>Oferta 11Desagregación compartida del bucle local</v>
      </c>
    </row>
    <row r="26" spans="1:14" x14ac:dyDescent="0.35">
      <c r="A26" s="30">
        <f t="shared" si="1"/>
        <v>12</v>
      </c>
      <c r="B26" s="2" t="str">
        <f>IF(INDEX('Consolidado Resultados'!$A$8:$L$705,MATCH('Ofertas insignia'!$A28,'Consolidado Resultados'!$A$8:$A$705,0),3)=0,"",INDEX('Consolidado Resultados'!$A$8:$L$705,MATCH('Ofertas insignia'!$A28,'Consolidado Resultados'!$A$8:$A$705,0),3))</f>
        <v>Oferta 12</v>
      </c>
      <c r="C26" s="3" t="str">
        <f>IF(INDEX('Consolidado Resultados'!$A$8:$L$705,MATCH('Desagregacion compartida'!$L26,'Consolidado Resultados'!$L$8:$L$705,0),3)=0,"",INDEX('Consolidado Resultados'!$A$8:$L$705,MATCH('Desagregacion compartida'!$L26,'Consolidado Resultados'!$L$8:$L$705,0),3))</f>
        <v/>
      </c>
      <c r="D26" s="4" t="str">
        <f>IF(INDEX('Consolidado Resultados'!$A$8:$L$705,MATCH('Desagregacion compartida'!$L26,'Consolidado Resultados'!$L$8:$L$705,0),3)=0,"",INDEX('Consolidado Resultados'!$A$8:$L$705,MATCH('Desagregacion compartida'!$L26,'Consolidado Resultados'!$L$8:$L$705,0),4))</f>
        <v/>
      </c>
      <c r="E26" s="4" t="str">
        <f>IF(INDEX('Consolidado Resultados'!$A$8:$L$705,MATCH('Desagregacion compartida'!$L26,'Consolidado Resultados'!$L$8:$L$705,0),3)=0,"",INDEX('Consolidado Resultados'!$A$8:$L$705,MATCH('Desagregacion compartida'!$L26,'Consolidado Resultados'!$L$8:$L$705,0),5))</f>
        <v/>
      </c>
      <c r="F26" s="4" t="str">
        <f>IF(INDEX('Consolidado Resultados'!$A$8:$L$705,MATCH('Desagregacion compartida'!$L26,'Consolidado Resultados'!$L$8:$L$705,0),3)=0,"",INDEX('Consolidado Resultados'!$A$8:$L$705,MATCH('Desagregacion compartida'!$L26,'Consolidado Resultados'!$L$8:$L$705,0),6))</f>
        <v/>
      </c>
      <c r="G26" s="4" t="str">
        <f>IF(INDEX('Consolidado Resultados'!$A$8:$L$705,MATCH('Desagregacion compartida'!$L26,'Consolidado Resultados'!$L$8:$L$705,0),3)=0,"",INDEX('Consolidado Resultados'!$A$8:$L$705,MATCH('Desagregacion compartida'!$L26,'Consolidado Resultados'!$L$8:$L$705,0),7))</f>
        <v/>
      </c>
      <c r="H26" s="4" t="str">
        <f>IF(INDEX('Consolidado Resultados'!$A$8:$L$705,MATCH('Desagregacion compartida'!$L26,'Consolidado Resultados'!$L$8:$L$705,0),3)=0,"",INDEX('Consolidado Resultados'!$A$8:$L$705,MATCH('Desagregacion compartida'!$L26,'Consolidado Resultados'!$L$8:$L$705,0),8))</f>
        <v/>
      </c>
      <c r="I26" s="19" t="str">
        <f>IF(INDEX('Consolidado Resultados'!$A$8:$L$705,MATCH('Desagregacion compartida'!$L26,'Consolidado Resultados'!$L$8:$L$705,0),3)=0,"",INDEX('Consolidado Resultados'!$A$8:$L$705,MATCH('Desagregacion compartida'!$L26,'Consolidado Resultados'!$L$8:$L$705,0),9))</f>
        <v/>
      </c>
      <c r="J26" s="19" t="str">
        <f>IF(INDEX('Consolidado Resultados'!$A$8:$L$705,MATCH('Desagregacion compartida'!$L26,'Consolidado Resultados'!$L$8:$L$705,0),3)=0,"",INDEX('Consolidado Resultados'!$A$8:$L$705,MATCH('Desagregacion compartida'!$L26,'Consolidado Resultados'!$L$8:$L$705,0),10))</f>
        <v/>
      </c>
      <c r="K26" s="3">
        <f>+IFERROR(INDEX('Ofertas insignia'!$B$17:$M$52,MATCH('Desagregacion compartida'!$B26,'Ofertas insignia'!$B$17:$B$52,0),MATCH('Desagregacion compartida'!$K$14,'Ofertas insignia'!$B$16:$M$16,0)),"")</f>
        <v>12</v>
      </c>
      <c r="L26" s="38" t="str">
        <f t="shared" si="0"/>
        <v>Oferta 12Desagregación compartida del bucle local</v>
      </c>
    </row>
    <row r="27" spans="1:14" x14ac:dyDescent="0.35">
      <c r="A27" s="30">
        <f t="shared" si="1"/>
        <v>13</v>
      </c>
      <c r="B27" s="2" t="str">
        <f>IF(INDEX('Consolidado Resultados'!$A$8:$L$705,MATCH('Ofertas insignia'!$A29,'Consolidado Resultados'!$A$8:$A$705,0),3)=0,"",INDEX('Consolidado Resultados'!$A$8:$L$705,MATCH('Ofertas insignia'!$A29,'Consolidado Resultados'!$A$8:$A$705,0),3))</f>
        <v>Oferta 13</v>
      </c>
      <c r="C27" s="3" t="str">
        <f>IF(INDEX('Consolidado Resultados'!$A$8:$L$705,MATCH('Desagregacion compartida'!$L27,'Consolidado Resultados'!$L$8:$L$705,0),3)=0,"",INDEX('Consolidado Resultados'!$A$8:$L$705,MATCH('Desagregacion compartida'!$L27,'Consolidado Resultados'!$L$8:$L$705,0),3))</f>
        <v/>
      </c>
      <c r="D27" s="4" t="str">
        <f>IF(INDEX('Consolidado Resultados'!$A$8:$L$705,MATCH('Desagregacion compartida'!$L27,'Consolidado Resultados'!$L$8:$L$705,0),3)=0,"",INDEX('Consolidado Resultados'!$A$8:$L$705,MATCH('Desagregacion compartida'!$L27,'Consolidado Resultados'!$L$8:$L$705,0),4))</f>
        <v/>
      </c>
      <c r="E27" s="4" t="str">
        <f>IF(INDEX('Consolidado Resultados'!$A$8:$L$705,MATCH('Desagregacion compartida'!$L27,'Consolidado Resultados'!$L$8:$L$705,0),3)=0,"",INDEX('Consolidado Resultados'!$A$8:$L$705,MATCH('Desagregacion compartida'!$L27,'Consolidado Resultados'!$L$8:$L$705,0),5))</f>
        <v/>
      </c>
      <c r="F27" s="4" t="str">
        <f>IF(INDEX('Consolidado Resultados'!$A$8:$L$705,MATCH('Desagregacion compartida'!$L27,'Consolidado Resultados'!$L$8:$L$705,0),3)=0,"",INDEX('Consolidado Resultados'!$A$8:$L$705,MATCH('Desagregacion compartida'!$L27,'Consolidado Resultados'!$L$8:$L$705,0),6))</f>
        <v/>
      </c>
      <c r="G27" s="4" t="str">
        <f>IF(INDEX('Consolidado Resultados'!$A$8:$L$705,MATCH('Desagregacion compartida'!$L27,'Consolidado Resultados'!$L$8:$L$705,0),3)=0,"",INDEX('Consolidado Resultados'!$A$8:$L$705,MATCH('Desagregacion compartida'!$L27,'Consolidado Resultados'!$L$8:$L$705,0),7))</f>
        <v/>
      </c>
      <c r="H27" s="4" t="str">
        <f>IF(INDEX('Consolidado Resultados'!$A$8:$L$705,MATCH('Desagregacion compartida'!$L27,'Consolidado Resultados'!$L$8:$L$705,0),3)=0,"",INDEX('Consolidado Resultados'!$A$8:$L$705,MATCH('Desagregacion compartida'!$L27,'Consolidado Resultados'!$L$8:$L$705,0),8))</f>
        <v/>
      </c>
      <c r="I27" s="19" t="str">
        <f>IF(INDEX('Consolidado Resultados'!$A$8:$L$705,MATCH('Desagregacion compartida'!$L27,'Consolidado Resultados'!$L$8:$L$705,0),3)=0,"",INDEX('Consolidado Resultados'!$A$8:$L$705,MATCH('Desagregacion compartida'!$L27,'Consolidado Resultados'!$L$8:$L$705,0),9))</f>
        <v/>
      </c>
      <c r="J27" s="19" t="str">
        <f>IF(INDEX('Consolidado Resultados'!$A$8:$L$705,MATCH('Desagregacion compartida'!$L27,'Consolidado Resultados'!$L$8:$L$705,0),3)=0,"",INDEX('Consolidado Resultados'!$A$8:$L$705,MATCH('Desagregacion compartida'!$L27,'Consolidado Resultados'!$L$8:$L$705,0),10))</f>
        <v/>
      </c>
      <c r="K27" s="3">
        <f>+IFERROR(INDEX('Ofertas insignia'!$B$17:$M$52,MATCH('Desagregacion compartida'!$B27,'Ofertas insignia'!$B$17:$B$52,0),MATCH('Desagregacion compartida'!$K$14,'Ofertas insignia'!$B$16:$M$16,0)),"")</f>
        <v>13</v>
      </c>
      <c r="L27" s="38" t="str">
        <f t="shared" si="0"/>
        <v>Oferta 13Desagregación compartida del bucle local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compartida'!$L28,'Consolidado Resultados'!$L$8:$L$705,0),3)=0,"",INDEX('Consolidado Resultados'!$A$8:$L$705,MATCH('Desagregacion compartida'!$L28,'Consolidado Resultados'!$L$8:$L$705,0),3))</f>
        <v/>
      </c>
      <c r="D28" s="4" t="str">
        <f>IF(INDEX('Consolidado Resultados'!$A$8:$L$705,MATCH('Desagregacion compartida'!$L28,'Consolidado Resultados'!$L$8:$L$705,0),3)=0,"",INDEX('Consolidado Resultados'!$A$8:$L$705,MATCH('Desagregacion compartida'!$L28,'Consolidado Resultados'!$L$8:$L$705,0),4))</f>
        <v/>
      </c>
      <c r="E28" s="4" t="str">
        <f>IF(INDEX('Consolidado Resultados'!$A$8:$L$705,MATCH('Desagregacion compartida'!$L28,'Consolidado Resultados'!$L$8:$L$705,0),3)=0,"",INDEX('Consolidado Resultados'!$A$8:$L$705,MATCH('Desagregacion compartida'!$L28,'Consolidado Resultados'!$L$8:$L$705,0),5))</f>
        <v/>
      </c>
      <c r="F28" s="4" t="str">
        <f>IF(INDEX('Consolidado Resultados'!$A$8:$L$705,MATCH('Desagregacion compartida'!$L28,'Consolidado Resultados'!$L$8:$L$705,0),3)=0,"",INDEX('Consolidado Resultados'!$A$8:$L$705,MATCH('Desagregacion compartida'!$L28,'Consolidado Resultados'!$L$8:$L$705,0),6))</f>
        <v/>
      </c>
      <c r="G28" s="4" t="str">
        <f>IF(INDEX('Consolidado Resultados'!$A$8:$L$705,MATCH('Desagregacion compartida'!$L28,'Consolidado Resultados'!$L$8:$L$705,0),3)=0,"",INDEX('Consolidado Resultados'!$A$8:$L$705,MATCH('Desagregacion compartida'!$L28,'Consolidado Resultados'!$L$8:$L$705,0),7))</f>
        <v/>
      </c>
      <c r="H28" s="4" t="str">
        <f>IF(INDEX('Consolidado Resultados'!$A$8:$L$705,MATCH('Desagregacion compartida'!$L28,'Consolidado Resultados'!$L$8:$L$705,0),3)=0,"",INDEX('Consolidado Resultados'!$A$8:$L$705,MATCH('Desagregacion compartida'!$L28,'Consolidado Resultados'!$L$8:$L$705,0),8))</f>
        <v/>
      </c>
      <c r="I28" s="19" t="str">
        <f>IF(INDEX('Consolidado Resultados'!$A$8:$L$705,MATCH('Desagregacion compartida'!$L28,'Consolidado Resultados'!$L$8:$L$705,0),3)=0,"",INDEX('Consolidado Resultados'!$A$8:$L$705,MATCH('Desagregacion compartida'!$L28,'Consolidado Resultados'!$L$8:$L$705,0),9))</f>
        <v/>
      </c>
      <c r="J28" s="19" t="str">
        <f>IF(INDEX('Consolidado Resultados'!$A$8:$L$705,MATCH('Desagregacion compartida'!$L28,'Consolidado Resultados'!$L$8:$L$705,0),3)=0,"",INDEX('Consolidado Resultados'!$A$8:$L$705,MATCH('Desagregacion compartida'!$L28,'Consolidado Resultados'!$L$8:$L$705,0),10))</f>
        <v/>
      </c>
      <c r="K28" s="3" t="str">
        <f>+IFERROR(INDEX('Ofertas insignia'!$B$17:$M$52,MATCH('Desagregacion compartida'!$B28,'Ofertas insignia'!$B$17:$B$52,0),MATCH('Desagregacion compartida'!$K$14,'Ofertas insignia'!$B$16:$M$16,0)),"")</f>
        <v/>
      </c>
      <c r="L28" s="38" t="str">
        <f t="shared" si="0"/>
        <v>Desagregación compartida del bucle local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compartida'!$L29,'Consolidado Resultados'!$L$8:$L$705,0),3)=0,"",INDEX('Consolidado Resultados'!$A$8:$L$705,MATCH('Desagregacion compartida'!$L29,'Consolidado Resultados'!$L$8:$L$705,0),3))</f>
        <v/>
      </c>
      <c r="D29" s="4" t="str">
        <f>IF(INDEX('Consolidado Resultados'!$A$8:$L$705,MATCH('Desagregacion compartida'!$L29,'Consolidado Resultados'!$L$8:$L$705,0),3)=0,"",INDEX('Consolidado Resultados'!$A$8:$L$705,MATCH('Desagregacion compartida'!$L29,'Consolidado Resultados'!$L$8:$L$705,0),4))</f>
        <v/>
      </c>
      <c r="E29" s="4" t="str">
        <f>IF(INDEX('Consolidado Resultados'!$A$8:$L$705,MATCH('Desagregacion compartida'!$L29,'Consolidado Resultados'!$L$8:$L$705,0),3)=0,"",INDEX('Consolidado Resultados'!$A$8:$L$705,MATCH('Desagregacion compartida'!$L29,'Consolidado Resultados'!$L$8:$L$705,0),5))</f>
        <v/>
      </c>
      <c r="F29" s="4" t="str">
        <f>IF(INDEX('Consolidado Resultados'!$A$8:$L$705,MATCH('Desagregacion compartida'!$L29,'Consolidado Resultados'!$L$8:$L$705,0),3)=0,"",INDEX('Consolidado Resultados'!$A$8:$L$705,MATCH('Desagregacion compartida'!$L29,'Consolidado Resultados'!$L$8:$L$705,0),6))</f>
        <v/>
      </c>
      <c r="G29" s="4" t="str">
        <f>IF(INDEX('Consolidado Resultados'!$A$8:$L$705,MATCH('Desagregacion compartida'!$L29,'Consolidado Resultados'!$L$8:$L$705,0),3)=0,"",INDEX('Consolidado Resultados'!$A$8:$L$705,MATCH('Desagregacion compartida'!$L29,'Consolidado Resultados'!$L$8:$L$705,0),7))</f>
        <v/>
      </c>
      <c r="H29" s="4" t="str">
        <f>IF(INDEX('Consolidado Resultados'!$A$8:$L$705,MATCH('Desagregacion compartida'!$L29,'Consolidado Resultados'!$L$8:$L$705,0),3)=0,"",INDEX('Consolidado Resultados'!$A$8:$L$705,MATCH('Desagregacion compartida'!$L29,'Consolidado Resultados'!$L$8:$L$705,0),8))</f>
        <v/>
      </c>
      <c r="I29" s="19" t="str">
        <f>IF(INDEX('Consolidado Resultados'!$A$8:$L$705,MATCH('Desagregacion compartida'!$L29,'Consolidado Resultados'!$L$8:$L$705,0),3)=0,"",INDEX('Consolidado Resultados'!$A$8:$L$705,MATCH('Desagregacion compartida'!$L29,'Consolidado Resultados'!$L$8:$L$705,0),9))</f>
        <v/>
      </c>
      <c r="J29" s="19" t="str">
        <f>IF(INDEX('Consolidado Resultados'!$A$8:$L$705,MATCH('Desagregacion compartida'!$L29,'Consolidado Resultados'!$L$8:$L$705,0),3)=0,"",INDEX('Consolidado Resultados'!$A$8:$L$705,MATCH('Desagregacion compartida'!$L29,'Consolidado Resultados'!$L$8:$L$705,0),10))</f>
        <v/>
      </c>
      <c r="K29" s="3" t="str">
        <f>+IFERROR(INDEX('Ofertas insignia'!$B$17:$M$52,MATCH('Desagregacion compartida'!$B29,'Ofertas insignia'!$B$17:$B$52,0),MATCH('Desagregacion compartida'!$K$14,'Ofertas insignia'!$B$16:$M$16,0)),"")</f>
        <v/>
      </c>
      <c r="L29" s="38" t="str">
        <f t="shared" si="0"/>
        <v>Desagregación compartida del bucle local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compartida'!$L30,'Consolidado Resultados'!$L$8:$L$705,0),3)=0,"",INDEX('Consolidado Resultados'!$A$8:$L$705,MATCH('Desagregacion compartida'!$L30,'Consolidado Resultados'!$L$8:$L$705,0),3))</f>
        <v/>
      </c>
      <c r="D30" s="4" t="str">
        <f>IF(INDEX('Consolidado Resultados'!$A$8:$L$705,MATCH('Desagregacion compartida'!$L30,'Consolidado Resultados'!$L$8:$L$705,0),3)=0,"",INDEX('Consolidado Resultados'!$A$8:$L$705,MATCH('Desagregacion compartida'!$L30,'Consolidado Resultados'!$L$8:$L$705,0),4))</f>
        <v/>
      </c>
      <c r="E30" s="4" t="str">
        <f>IF(INDEX('Consolidado Resultados'!$A$8:$L$705,MATCH('Desagregacion compartida'!$L30,'Consolidado Resultados'!$L$8:$L$705,0),3)=0,"",INDEX('Consolidado Resultados'!$A$8:$L$705,MATCH('Desagregacion compartida'!$L30,'Consolidado Resultados'!$L$8:$L$705,0),5))</f>
        <v/>
      </c>
      <c r="F30" s="4" t="str">
        <f>IF(INDEX('Consolidado Resultados'!$A$8:$L$705,MATCH('Desagregacion compartida'!$L30,'Consolidado Resultados'!$L$8:$L$705,0),3)=0,"",INDEX('Consolidado Resultados'!$A$8:$L$705,MATCH('Desagregacion compartida'!$L30,'Consolidado Resultados'!$L$8:$L$705,0),6))</f>
        <v/>
      </c>
      <c r="G30" s="4" t="str">
        <f>IF(INDEX('Consolidado Resultados'!$A$8:$L$705,MATCH('Desagregacion compartida'!$L30,'Consolidado Resultados'!$L$8:$L$705,0),3)=0,"",INDEX('Consolidado Resultados'!$A$8:$L$705,MATCH('Desagregacion compartida'!$L30,'Consolidado Resultados'!$L$8:$L$705,0),7))</f>
        <v/>
      </c>
      <c r="H30" s="4" t="str">
        <f>IF(INDEX('Consolidado Resultados'!$A$8:$L$705,MATCH('Desagregacion compartida'!$L30,'Consolidado Resultados'!$L$8:$L$705,0),3)=0,"",INDEX('Consolidado Resultados'!$A$8:$L$705,MATCH('Desagregacion compartida'!$L30,'Consolidado Resultados'!$L$8:$L$705,0),8))</f>
        <v/>
      </c>
      <c r="I30" s="19" t="str">
        <f>IF(INDEX('Consolidado Resultados'!$A$8:$L$705,MATCH('Desagregacion compartida'!$L30,'Consolidado Resultados'!$L$8:$L$705,0),3)=0,"",INDEX('Consolidado Resultados'!$A$8:$L$705,MATCH('Desagregacion compartida'!$L30,'Consolidado Resultados'!$L$8:$L$705,0),9))</f>
        <v/>
      </c>
      <c r="J30" s="19" t="str">
        <f>IF(INDEX('Consolidado Resultados'!$A$8:$L$705,MATCH('Desagregacion compartida'!$L30,'Consolidado Resultados'!$L$8:$L$705,0),3)=0,"",INDEX('Consolidado Resultados'!$A$8:$L$705,MATCH('Desagregacion compartida'!$L30,'Consolidado Resultados'!$L$8:$L$705,0),10))</f>
        <v/>
      </c>
      <c r="K30" s="3" t="str">
        <f>+IFERROR(INDEX('Ofertas insignia'!$B$17:$M$52,MATCH('Desagregacion compartida'!$B30,'Ofertas insignia'!$B$17:$B$52,0),MATCH('Desagregacion compartida'!$K$14,'Ofertas insignia'!$B$16:$M$16,0)),"")</f>
        <v/>
      </c>
      <c r="L30" s="38" t="str">
        <f t="shared" si="0"/>
        <v>Desagregación compartida del bucle local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compartida'!$L31,'Consolidado Resultados'!$L$8:$L$705,0),3)=0,"",INDEX('Consolidado Resultados'!$A$8:$L$705,MATCH('Desagregacion compartida'!$L31,'Consolidado Resultados'!$L$8:$L$705,0),3))</f>
        <v/>
      </c>
      <c r="D31" s="4" t="str">
        <f>IF(INDEX('Consolidado Resultados'!$A$8:$L$705,MATCH('Desagregacion compartida'!$L31,'Consolidado Resultados'!$L$8:$L$705,0),3)=0,"",INDEX('Consolidado Resultados'!$A$8:$L$705,MATCH('Desagregacion compartida'!$L31,'Consolidado Resultados'!$L$8:$L$705,0),4))</f>
        <v/>
      </c>
      <c r="E31" s="4" t="str">
        <f>IF(INDEX('Consolidado Resultados'!$A$8:$L$705,MATCH('Desagregacion compartida'!$L31,'Consolidado Resultados'!$L$8:$L$705,0),3)=0,"",INDEX('Consolidado Resultados'!$A$8:$L$705,MATCH('Desagregacion compartida'!$L31,'Consolidado Resultados'!$L$8:$L$705,0),5))</f>
        <v/>
      </c>
      <c r="F31" s="4" t="str">
        <f>IF(INDEX('Consolidado Resultados'!$A$8:$L$705,MATCH('Desagregacion compartida'!$L31,'Consolidado Resultados'!$L$8:$L$705,0),3)=0,"",INDEX('Consolidado Resultados'!$A$8:$L$705,MATCH('Desagregacion compartida'!$L31,'Consolidado Resultados'!$L$8:$L$705,0),6))</f>
        <v/>
      </c>
      <c r="G31" s="4" t="str">
        <f>IF(INDEX('Consolidado Resultados'!$A$8:$L$705,MATCH('Desagregacion compartida'!$L31,'Consolidado Resultados'!$L$8:$L$705,0),3)=0,"",INDEX('Consolidado Resultados'!$A$8:$L$705,MATCH('Desagregacion compartida'!$L31,'Consolidado Resultados'!$L$8:$L$705,0),7))</f>
        <v/>
      </c>
      <c r="H31" s="4" t="str">
        <f>IF(INDEX('Consolidado Resultados'!$A$8:$L$705,MATCH('Desagregacion compartida'!$L31,'Consolidado Resultados'!$L$8:$L$705,0),3)=0,"",INDEX('Consolidado Resultados'!$A$8:$L$705,MATCH('Desagregacion compartida'!$L31,'Consolidado Resultados'!$L$8:$L$705,0),8))</f>
        <v/>
      </c>
      <c r="I31" s="19" t="str">
        <f>IF(INDEX('Consolidado Resultados'!$A$8:$L$705,MATCH('Desagregacion compartida'!$L31,'Consolidado Resultados'!$L$8:$L$705,0),3)=0,"",INDEX('Consolidado Resultados'!$A$8:$L$705,MATCH('Desagregacion compartida'!$L31,'Consolidado Resultados'!$L$8:$L$705,0),9))</f>
        <v/>
      </c>
      <c r="J31" s="19" t="str">
        <f>IF(INDEX('Consolidado Resultados'!$A$8:$L$705,MATCH('Desagregacion compartida'!$L31,'Consolidado Resultados'!$L$8:$L$705,0),3)=0,"",INDEX('Consolidado Resultados'!$A$8:$L$705,MATCH('Desagregacion compartida'!$L31,'Consolidado Resultados'!$L$8:$L$705,0),10))</f>
        <v/>
      </c>
      <c r="K31" s="3" t="str">
        <f>+IFERROR(INDEX('Ofertas insignia'!$B$17:$M$52,MATCH('Desagregacion compartida'!$B31,'Ofertas insignia'!$B$17:$B$52,0),MATCH('Desagregacion compartida'!$K$14,'Ofertas insignia'!$B$16:$M$16,0)),"")</f>
        <v/>
      </c>
      <c r="L31" s="38" t="str">
        <f t="shared" si="0"/>
        <v>Desagregación compartida del bucle local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compartida'!$L32,'Consolidado Resultados'!$L$8:$L$705,0),3)=0,"",INDEX('Consolidado Resultados'!$A$8:$L$705,MATCH('Desagregacion compartida'!$L32,'Consolidado Resultados'!$L$8:$L$705,0),3))</f>
        <v/>
      </c>
      <c r="D32" s="4" t="str">
        <f>IF(INDEX('Consolidado Resultados'!$A$8:$L$705,MATCH('Desagregacion compartida'!$L32,'Consolidado Resultados'!$L$8:$L$705,0),3)=0,"",INDEX('Consolidado Resultados'!$A$8:$L$705,MATCH('Desagregacion compartida'!$L32,'Consolidado Resultados'!$L$8:$L$705,0),4))</f>
        <v/>
      </c>
      <c r="E32" s="4" t="str">
        <f>IF(INDEX('Consolidado Resultados'!$A$8:$L$705,MATCH('Desagregacion compartida'!$L32,'Consolidado Resultados'!$L$8:$L$705,0),3)=0,"",INDEX('Consolidado Resultados'!$A$8:$L$705,MATCH('Desagregacion compartida'!$L32,'Consolidado Resultados'!$L$8:$L$705,0),5))</f>
        <v/>
      </c>
      <c r="F32" s="4" t="str">
        <f>IF(INDEX('Consolidado Resultados'!$A$8:$L$705,MATCH('Desagregacion compartida'!$L32,'Consolidado Resultados'!$L$8:$L$705,0),3)=0,"",INDEX('Consolidado Resultados'!$A$8:$L$705,MATCH('Desagregacion compartida'!$L32,'Consolidado Resultados'!$L$8:$L$705,0),6))</f>
        <v/>
      </c>
      <c r="G32" s="4" t="str">
        <f>IF(INDEX('Consolidado Resultados'!$A$8:$L$705,MATCH('Desagregacion compartida'!$L32,'Consolidado Resultados'!$L$8:$L$705,0),3)=0,"",INDEX('Consolidado Resultados'!$A$8:$L$705,MATCH('Desagregacion compartida'!$L32,'Consolidado Resultados'!$L$8:$L$705,0),7))</f>
        <v/>
      </c>
      <c r="H32" s="4" t="str">
        <f>IF(INDEX('Consolidado Resultados'!$A$8:$L$705,MATCH('Desagregacion compartida'!$L32,'Consolidado Resultados'!$L$8:$L$705,0),3)=0,"",INDEX('Consolidado Resultados'!$A$8:$L$705,MATCH('Desagregacion compartida'!$L32,'Consolidado Resultados'!$L$8:$L$705,0),8))</f>
        <v/>
      </c>
      <c r="I32" s="19" t="str">
        <f>IF(INDEX('Consolidado Resultados'!$A$8:$L$705,MATCH('Desagregacion compartida'!$L32,'Consolidado Resultados'!$L$8:$L$705,0),3)=0,"",INDEX('Consolidado Resultados'!$A$8:$L$705,MATCH('Desagregacion compartida'!$L32,'Consolidado Resultados'!$L$8:$L$705,0),9))</f>
        <v/>
      </c>
      <c r="J32" s="19" t="str">
        <f>IF(INDEX('Consolidado Resultados'!$A$8:$L$705,MATCH('Desagregacion compartida'!$L32,'Consolidado Resultados'!$L$8:$L$705,0),3)=0,"",INDEX('Consolidado Resultados'!$A$8:$L$705,MATCH('Desagregacion compartida'!$L32,'Consolidado Resultados'!$L$8:$L$705,0),10))</f>
        <v/>
      </c>
      <c r="K32" s="3" t="str">
        <f>+IFERROR(INDEX('Ofertas insignia'!$B$17:$M$52,MATCH('Desagregacion compartida'!$B32,'Ofertas insignia'!$B$17:$B$52,0),MATCH('Desagregacion compartida'!$K$14,'Ofertas insignia'!$B$16:$M$16,0)),"")</f>
        <v/>
      </c>
      <c r="L32" s="38" t="str">
        <f t="shared" si="0"/>
        <v>Desagregación compartida del bucle local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compartida'!$L33,'Consolidado Resultados'!$L$8:$L$705,0),3)=0,"",INDEX('Consolidado Resultados'!$A$8:$L$705,MATCH('Desagregacion compartida'!$L33,'Consolidado Resultados'!$L$8:$L$705,0),3))</f>
        <v/>
      </c>
      <c r="D33" s="4" t="str">
        <f>IF(INDEX('Consolidado Resultados'!$A$8:$L$705,MATCH('Desagregacion compartida'!$L33,'Consolidado Resultados'!$L$8:$L$705,0),3)=0,"",INDEX('Consolidado Resultados'!$A$8:$L$705,MATCH('Desagregacion compartida'!$L33,'Consolidado Resultados'!$L$8:$L$705,0),4))</f>
        <v/>
      </c>
      <c r="E33" s="4" t="str">
        <f>IF(INDEX('Consolidado Resultados'!$A$8:$L$705,MATCH('Desagregacion compartida'!$L33,'Consolidado Resultados'!$L$8:$L$705,0),3)=0,"",INDEX('Consolidado Resultados'!$A$8:$L$705,MATCH('Desagregacion compartida'!$L33,'Consolidado Resultados'!$L$8:$L$705,0),5))</f>
        <v/>
      </c>
      <c r="F33" s="4" t="str">
        <f>IF(INDEX('Consolidado Resultados'!$A$8:$L$705,MATCH('Desagregacion compartida'!$L33,'Consolidado Resultados'!$L$8:$L$705,0),3)=0,"",INDEX('Consolidado Resultados'!$A$8:$L$705,MATCH('Desagregacion compartida'!$L33,'Consolidado Resultados'!$L$8:$L$705,0),6))</f>
        <v/>
      </c>
      <c r="G33" s="4" t="str">
        <f>IF(INDEX('Consolidado Resultados'!$A$8:$L$705,MATCH('Desagregacion compartida'!$L33,'Consolidado Resultados'!$L$8:$L$705,0),3)=0,"",INDEX('Consolidado Resultados'!$A$8:$L$705,MATCH('Desagregacion compartida'!$L33,'Consolidado Resultados'!$L$8:$L$705,0),7))</f>
        <v/>
      </c>
      <c r="H33" s="4" t="str">
        <f>IF(INDEX('Consolidado Resultados'!$A$8:$L$705,MATCH('Desagregacion compartida'!$L33,'Consolidado Resultados'!$L$8:$L$705,0),3)=0,"",INDEX('Consolidado Resultados'!$A$8:$L$705,MATCH('Desagregacion compartida'!$L33,'Consolidado Resultados'!$L$8:$L$705,0),8))</f>
        <v/>
      </c>
      <c r="I33" s="19" t="str">
        <f>IF(INDEX('Consolidado Resultados'!$A$8:$L$705,MATCH('Desagregacion compartida'!$L33,'Consolidado Resultados'!$L$8:$L$705,0),3)=0,"",INDEX('Consolidado Resultados'!$A$8:$L$705,MATCH('Desagregacion compartida'!$L33,'Consolidado Resultados'!$L$8:$L$705,0),9))</f>
        <v/>
      </c>
      <c r="J33" s="19" t="str">
        <f>IF(INDEX('Consolidado Resultados'!$A$8:$L$705,MATCH('Desagregacion compartida'!$L33,'Consolidado Resultados'!$L$8:$L$705,0),3)=0,"",INDEX('Consolidado Resultados'!$A$8:$L$705,MATCH('Desagregacion compartida'!$L33,'Consolidado Resultados'!$L$8:$L$705,0),10))</f>
        <v/>
      </c>
      <c r="K33" s="3" t="str">
        <f>+IFERROR(INDEX('Ofertas insignia'!$B$17:$M$52,MATCH('Desagregacion compartida'!$B33,'Ofertas insignia'!$B$17:$B$52,0),MATCH('Desagregacion compartida'!$K$14,'Ofertas insignia'!$B$16:$M$16,0)),"")</f>
        <v/>
      </c>
      <c r="L33" s="38" t="str">
        <f t="shared" si="0"/>
        <v>Desagregación compartida del bucle local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compartida'!$L34,'Consolidado Resultados'!$L$8:$L$705,0),3)=0,"",INDEX('Consolidado Resultados'!$A$8:$L$705,MATCH('Desagregacion compartida'!$L34,'Consolidado Resultados'!$L$8:$L$705,0),3))</f>
        <v/>
      </c>
      <c r="D34" s="4" t="str">
        <f>IF(INDEX('Consolidado Resultados'!$A$8:$L$705,MATCH('Desagregacion compartida'!$L34,'Consolidado Resultados'!$L$8:$L$705,0),3)=0,"",INDEX('Consolidado Resultados'!$A$8:$L$705,MATCH('Desagregacion compartida'!$L34,'Consolidado Resultados'!$L$8:$L$705,0),4))</f>
        <v/>
      </c>
      <c r="E34" s="4" t="str">
        <f>IF(INDEX('Consolidado Resultados'!$A$8:$L$705,MATCH('Desagregacion compartida'!$L34,'Consolidado Resultados'!$L$8:$L$705,0),3)=0,"",INDEX('Consolidado Resultados'!$A$8:$L$705,MATCH('Desagregacion compartida'!$L34,'Consolidado Resultados'!$L$8:$L$705,0),5))</f>
        <v/>
      </c>
      <c r="F34" s="4" t="str">
        <f>IF(INDEX('Consolidado Resultados'!$A$8:$L$705,MATCH('Desagregacion compartida'!$L34,'Consolidado Resultados'!$L$8:$L$705,0),3)=0,"",INDEX('Consolidado Resultados'!$A$8:$L$705,MATCH('Desagregacion compartida'!$L34,'Consolidado Resultados'!$L$8:$L$705,0),6))</f>
        <v/>
      </c>
      <c r="G34" s="4" t="str">
        <f>IF(INDEX('Consolidado Resultados'!$A$8:$L$705,MATCH('Desagregacion compartida'!$L34,'Consolidado Resultados'!$L$8:$L$705,0),3)=0,"",INDEX('Consolidado Resultados'!$A$8:$L$705,MATCH('Desagregacion compartida'!$L34,'Consolidado Resultados'!$L$8:$L$705,0),7))</f>
        <v/>
      </c>
      <c r="H34" s="4" t="str">
        <f>IF(INDEX('Consolidado Resultados'!$A$8:$L$705,MATCH('Desagregacion compartida'!$L34,'Consolidado Resultados'!$L$8:$L$705,0),3)=0,"",INDEX('Consolidado Resultados'!$A$8:$L$705,MATCH('Desagregacion compartida'!$L34,'Consolidado Resultados'!$L$8:$L$705,0),8))</f>
        <v/>
      </c>
      <c r="I34" s="19" t="str">
        <f>IF(INDEX('Consolidado Resultados'!$A$8:$L$705,MATCH('Desagregacion compartida'!$L34,'Consolidado Resultados'!$L$8:$L$705,0),3)=0,"",INDEX('Consolidado Resultados'!$A$8:$L$705,MATCH('Desagregacion compartida'!$L34,'Consolidado Resultados'!$L$8:$L$705,0),9))</f>
        <v/>
      </c>
      <c r="J34" s="19" t="str">
        <f>IF(INDEX('Consolidado Resultados'!$A$8:$L$705,MATCH('Desagregacion compartida'!$L34,'Consolidado Resultados'!$L$8:$L$705,0),3)=0,"",INDEX('Consolidado Resultados'!$A$8:$L$705,MATCH('Desagregacion compartida'!$L34,'Consolidado Resultados'!$L$8:$L$705,0),10))</f>
        <v/>
      </c>
      <c r="K34" s="3" t="str">
        <f>+IFERROR(INDEX('Ofertas insignia'!$B$17:$M$52,MATCH('Desagregacion compartida'!$B34,'Ofertas insignia'!$B$17:$B$52,0),MATCH('Desagregacion compartida'!$K$14,'Ofertas insignia'!$B$16:$M$16,0)),"")</f>
        <v/>
      </c>
      <c r="L34" s="38" t="str">
        <f t="shared" si="0"/>
        <v>Desagregación compartida del bucle local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compartida'!$L35,'Consolidado Resultados'!$L$8:$L$705,0),3)=0,"",INDEX('Consolidado Resultados'!$A$8:$L$705,MATCH('Desagregacion compartida'!$L35,'Consolidado Resultados'!$L$8:$L$705,0),3))</f>
        <v/>
      </c>
      <c r="D35" s="4" t="str">
        <f>IF(INDEX('Consolidado Resultados'!$A$8:$L$705,MATCH('Desagregacion compartida'!$L35,'Consolidado Resultados'!$L$8:$L$705,0),3)=0,"",INDEX('Consolidado Resultados'!$A$8:$L$705,MATCH('Desagregacion compartida'!$L35,'Consolidado Resultados'!$L$8:$L$705,0),4))</f>
        <v/>
      </c>
      <c r="E35" s="4" t="str">
        <f>IF(INDEX('Consolidado Resultados'!$A$8:$L$705,MATCH('Desagregacion compartida'!$L35,'Consolidado Resultados'!$L$8:$L$705,0),3)=0,"",INDEX('Consolidado Resultados'!$A$8:$L$705,MATCH('Desagregacion compartida'!$L35,'Consolidado Resultados'!$L$8:$L$705,0),5))</f>
        <v/>
      </c>
      <c r="F35" s="4" t="str">
        <f>IF(INDEX('Consolidado Resultados'!$A$8:$L$705,MATCH('Desagregacion compartida'!$L35,'Consolidado Resultados'!$L$8:$L$705,0),3)=0,"",INDEX('Consolidado Resultados'!$A$8:$L$705,MATCH('Desagregacion compartida'!$L35,'Consolidado Resultados'!$L$8:$L$705,0),6))</f>
        <v/>
      </c>
      <c r="G35" s="4" t="str">
        <f>IF(INDEX('Consolidado Resultados'!$A$8:$L$705,MATCH('Desagregacion compartida'!$L35,'Consolidado Resultados'!$L$8:$L$705,0),3)=0,"",INDEX('Consolidado Resultados'!$A$8:$L$705,MATCH('Desagregacion compartida'!$L35,'Consolidado Resultados'!$L$8:$L$705,0),7))</f>
        <v/>
      </c>
      <c r="H35" s="4" t="str">
        <f>IF(INDEX('Consolidado Resultados'!$A$8:$L$705,MATCH('Desagregacion compartida'!$L35,'Consolidado Resultados'!$L$8:$L$705,0),3)=0,"",INDEX('Consolidado Resultados'!$A$8:$L$705,MATCH('Desagregacion compartida'!$L35,'Consolidado Resultados'!$L$8:$L$705,0),8))</f>
        <v/>
      </c>
      <c r="I35" s="19" t="str">
        <f>IF(INDEX('Consolidado Resultados'!$A$8:$L$705,MATCH('Desagregacion compartida'!$L35,'Consolidado Resultados'!$L$8:$L$705,0),3)=0,"",INDEX('Consolidado Resultados'!$A$8:$L$705,MATCH('Desagregacion compartida'!$L35,'Consolidado Resultados'!$L$8:$L$705,0),9))</f>
        <v/>
      </c>
      <c r="J35" s="19" t="str">
        <f>IF(INDEX('Consolidado Resultados'!$A$8:$L$705,MATCH('Desagregacion compartida'!$L35,'Consolidado Resultados'!$L$8:$L$705,0),3)=0,"",INDEX('Consolidado Resultados'!$A$8:$L$705,MATCH('Desagregacion compartida'!$L35,'Consolidado Resultados'!$L$8:$L$705,0),10))</f>
        <v/>
      </c>
      <c r="K35" s="3" t="str">
        <f>+IFERROR(INDEX('Ofertas insignia'!$B$17:$M$52,MATCH('Desagregacion compartida'!$B35,'Ofertas insignia'!$B$17:$B$52,0),MATCH('Desagregacion compartida'!$K$14,'Ofertas insignia'!$B$16:$M$16,0)),"")</f>
        <v/>
      </c>
      <c r="L35" s="38" t="str">
        <f t="shared" si="0"/>
        <v>Desagregación compartida del bucle local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compartida'!$L36,'Consolidado Resultados'!$L$8:$L$705,0),3)=0,"",INDEX('Consolidado Resultados'!$A$8:$L$705,MATCH('Desagregacion compartida'!$L36,'Consolidado Resultados'!$L$8:$L$705,0),3))</f>
        <v/>
      </c>
      <c r="D36" s="4" t="str">
        <f>IF(INDEX('Consolidado Resultados'!$A$8:$L$705,MATCH('Desagregacion compartida'!$L36,'Consolidado Resultados'!$L$8:$L$705,0),3)=0,"",INDEX('Consolidado Resultados'!$A$8:$L$705,MATCH('Desagregacion compartida'!$L36,'Consolidado Resultados'!$L$8:$L$705,0),4))</f>
        <v/>
      </c>
      <c r="E36" s="4" t="str">
        <f>IF(INDEX('Consolidado Resultados'!$A$8:$L$705,MATCH('Desagregacion compartida'!$L36,'Consolidado Resultados'!$L$8:$L$705,0),3)=0,"",INDEX('Consolidado Resultados'!$A$8:$L$705,MATCH('Desagregacion compartida'!$L36,'Consolidado Resultados'!$L$8:$L$705,0),5))</f>
        <v/>
      </c>
      <c r="F36" s="4" t="str">
        <f>IF(INDEX('Consolidado Resultados'!$A$8:$L$705,MATCH('Desagregacion compartida'!$L36,'Consolidado Resultados'!$L$8:$L$705,0),3)=0,"",INDEX('Consolidado Resultados'!$A$8:$L$705,MATCH('Desagregacion compartida'!$L36,'Consolidado Resultados'!$L$8:$L$705,0),6))</f>
        <v/>
      </c>
      <c r="G36" s="4" t="str">
        <f>IF(INDEX('Consolidado Resultados'!$A$8:$L$705,MATCH('Desagregacion compartida'!$L36,'Consolidado Resultados'!$L$8:$L$705,0),3)=0,"",INDEX('Consolidado Resultados'!$A$8:$L$705,MATCH('Desagregacion compartida'!$L36,'Consolidado Resultados'!$L$8:$L$705,0),7))</f>
        <v/>
      </c>
      <c r="H36" s="4" t="str">
        <f>IF(INDEX('Consolidado Resultados'!$A$8:$L$705,MATCH('Desagregacion compartida'!$L36,'Consolidado Resultados'!$L$8:$L$705,0),3)=0,"",INDEX('Consolidado Resultados'!$A$8:$L$705,MATCH('Desagregacion compartida'!$L36,'Consolidado Resultados'!$L$8:$L$705,0),8))</f>
        <v/>
      </c>
      <c r="I36" s="19" t="str">
        <f>IF(INDEX('Consolidado Resultados'!$A$8:$L$705,MATCH('Desagregacion compartida'!$L36,'Consolidado Resultados'!$L$8:$L$705,0),3)=0,"",INDEX('Consolidado Resultados'!$A$8:$L$705,MATCH('Desagregacion compartida'!$L36,'Consolidado Resultados'!$L$8:$L$705,0),9))</f>
        <v/>
      </c>
      <c r="J36" s="19" t="str">
        <f>IF(INDEX('Consolidado Resultados'!$A$8:$L$705,MATCH('Desagregacion compartida'!$L36,'Consolidado Resultados'!$L$8:$L$705,0),3)=0,"",INDEX('Consolidado Resultados'!$A$8:$L$705,MATCH('Desagregacion compartida'!$L36,'Consolidado Resultados'!$L$8:$L$705,0),10))</f>
        <v/>
      </c>
      <c r="K36" s="3" t="str">
        <f>+IFERROR(INDEX('Ofertas insignia'!$B$17:$M$52,MATCH('Desagregacion compartida'!$B36,'Ofertas insignia'!$B$17:$B$52,0),MATCH('Desagregacion compartida'!$K$14,'Ofertas insignia'!$B$16:$M$16,0)),"")</f>
        <v/>
      </c>
      <c r="L36" s="38" t="str">
        <f t="shared" si="0"/>
        <v>Desagregación compartida del bucle local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compartida'!$L37,'Consolidado Resultados'!$L$8:$L$705,0),3)=0,"",INDEX('Consolidado Resultados'!$A$8:$L$705,MATCH('Desagregacion compartida'!$L37,'Consolidado Resultados'!$L$8:$L$705,0),3))</f>
        <v/>
      </c>
      <c r="D37" s="4" t="str">
        <f>IF(INDEX('Consolidado Resultados'!$A$8:$L$705,MATCH('Desagregacion compartida'!$L37,'Consolidado Resultados'!$L$8:$L$705,0),3)=0,"",INDEX('Consolidado Resultados'!$A$8:$L$705,MATCH('Desagregacion compartida'!$L37,'Consolidado Resultados'!$L$8:$L$705,0),4))</f>
        <v/>
      </c>
      <c r="E37" s="4" t="str">
        <f>IF(INDEX('Consolidado Resultados'!$A$8:$L$705,MATCH('Desagregacion compartida'!$L37,'Consolidado Resultados'!$L$8:$L$705,0),3)=0,"",INDEX('Consolidado Resultados'!$A$8:$L$705,MATCH('Desagregacion compartida'!$L37,'Consolidado Resultados'!$L$8:$L$705,0),5))</f>
        <v/>
      </c>
      <c r="F37" s="4" t="str">
        <f>IF(INDEX('Consolidado Resultados'!$A$8:$L$705,MATCH('Desagregacion compartida'!$L37,'Consolidado Resultados'!$L$8:$L$705,0),3)=0,"",INDEX('Consolidado Resultados'!$A$8:$L$705,MATCH('Desagregacion compartida'!$L37,'Consolidado Resultados'!$L$8:$L$705,0),6))</f>
        <v/>
      </c>
      <c r="G37" s="4" t="str">
        <f>IF(INDEX('Consolidado Resultados'!$A$8:$L$705,MATCH('Desagregacion compartida'!$L37,'Consolidado Resultados'!$L$8:$L$705,0),3)=0,"",INDEX('Consolidado Resultados'!$A$8:$L$705,MATCH('Desagregacion compartida'!$L37,'Consolidado Resultados'!$L$8:$L$705,0),7))</f>
        <v/>
      </c>
      <c r="H37" s="4" t="str">
        <f>IF(INDEX('Consolidado Resultados'!$A$8:$L$705,MATCH('Desagregacion compartida'!$L37,'Consolidado Resultados'!$L$8:$L$705,0),3)=0,"",INDEX('Consolidado Resultados'!$A$8:$L$705,MATCH('Desagregacion compartida'!$L37,'Consolidado Resultados'!$L$8:$L$705,0),8))</f>
        <v/>
      </c>
      <c r="I37" s="19" t="str">
        <f>IF(INDEX('Consolidado Resultados'!$A$8:$L$705,MATCH('Desagregacion compartida'!$L37,'Consolidado Resultados'!$L$8:$L$705,0),3)=0,"",INDEX('Consolidado Resultados'!$A$8:$L$705,MATCH('Desagregacion compartida'!$L37,'Consolidado Resultados'!$L$8:$L$705,0),9))</f>
        <v/>
      </c>
      <c r="J37" s="19" t="str">
        <f>IF(INDEX('Consolidado Resultados'!$A$8:$L$705,MATCH('Desagregacion compartida'!$L37,'Consolidado Resultados'!$L$8:$L$705,0),3)=0,"",INDEX('Consolidado Resultados'!$A$8:$L$705,MATCH('Desagregacion compartida'!$L37,'Consolidado Resultados'!$L$8:$L$705,0),10))</f>
        <v/>
      </c>
      <c r="K37" s="3" t="str">
        <f>+IFERROR(INDEX('Ofertas insignia'!$B$17:$M$52,MATCH('Desagregacion compartida'!$B37,'Ofertas insignia'!$B$17:$B$52,0),MATCH('Desagregacion compartida'!$K$14,'Ofertas insignia'!$B$16:$M$16,0)),"")</f>
        <v/>
      </c>
      <c r="L37" s="38" t="str">
        <f t="shared" si="0"/>
        <v>Desagregación compartida del bucle local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compartida'!$L38,'Consolidado Resultados'!$L$8:$L$705,0),3)=0,"",INDEX('Consolidado Resultados'!$A$8:$L$705,MATCH('Desagregacion compartida'!$L38,'Consolidado Resultados'!$L$8:$L$705,0),3))</f>
        <v/>
      </c>
      <c r="D38" s="4" t="str">
        <f>IF(INDEX('Consolidado Resultados'!$A$8:$L$705,MATCH('Desagregacion compartida'!$L38,'Consolidado Resultados'!$L$8:$L$705,0),3)=0,"",INDEX('Consolidado Resultados'!$A$8:$L$705,MATCH('Desagregacion compartida'!$L38,'Consolidado Resultados'!$L$8:$L$705,0),4))</f>
        <v/>
      </c>
      <c r="E38" s="4" t="str">
        <f>IF(INDEX('Consolidado Resultados'!$A$8:$L$705,MATCH('Desagregacion compartida'!$L38,'Consolidado Resultados'!$L$8:$L$705,0),3)=0,"",INDEX('Consolidado Resultados'!$A$8:$L$705,MATCH('Desagregacion compartida'!$L38,'Consolidado Resultados'!$L$8:$L$705,0),5))</f>
        <v/>
      </c>
      <c r="F38" s="4" t="str">
        <f>IF(INDEX('Consolidado Resultados'!$A$8:$L$705,MATCH('Desagregacion compartida'!$L38,'Consolidado Resultados'!$L$8:$L$705,0),3)=0,"",INDEX('Consolidado Resultados'!$A$8:$L$705,MATCH('Desagregacion compartida'!$L38,'Consolidado Resultados'!$L$8:$L$705,0),6))</f>
        <v/>
      </c>
      <c r="G38" s="4" t="str">
        <f>IF(INDEX('Consolidado Resultados'!$A$8:$L$705,MATCH('Desagregacion compartida'!$L38,'Consolidado Resultados'!$L$8:$L$705,0),3)=0,"",INDEX('Consolidado Resultados'!$A$8:$L$705,MATCH('Desagregacion compartida'!$L38,'Consolidado Resultados'!$L$8:$L$705,0),7))</f>
        <v/>
      </c>
      <c r="H38" s="4" t="str">
        <f>IF(INDEX('Consolidado Resultados'!$A$8:$L$705,MATCH('Desagregacion compartida'!$L38,'Consolidado Resultados'!$L$8:$L$705,0),3)=0,"",INDEX('Consolidado Resultados'!$A$8:$L$705,MATCH('Desagregacion compartida'!$L38,'Consolidado Resultados'!$L$8:$L$705,0),8))</f>
        <v/>
      </c>
      <c r="I38" s="19" t="str">
        <f>IF(INDEX('Consolidado Resultados'!$A$8:$L$705,MATCH('Desagregacion compartida'!$L38,'Consolidado Resultados'!$L$8:$L$705,0),3)=0,"",INDEX('Consolidado Resultados'!$A$8:$L$705,MATCH('Desagregacion compartida'!$L38,'Consolidado Resultados'!$L$8:$L$705,0),9))</f>
        <v/>
      </c>
      <c r="J38" s="19" t="str">
        <f>IF(INDEX('Consolidado Resultados'!$A$8:$L$705,MATCH('Desagregacion compartida'!$L38,'Consolidado Resultados'!$L$8:$L$705,0),3)=0,"",INDEX('Consolidado Resultados'!$A$8:$L$705,MATCH('Desagregacion compartida'!$L38,'Consolidado Resultados'!$L$8:$L$705,0),10))</f>
        <v/>
      </c>
      <c r="K38" s="3" t="str">
        <f>+IFERROR(INDEX('Ofertas insignia'!$B$17:$M$52,MATCH('Desagregacion compartida'!$B38,'Ofertas insignia'!$B$17:$B$52,0),MATCH('Desagregacion compartida'!$K$14,'Ofertas insignia'!$B$16:$M$16,0)),"")</f>
        <v/>
      </c>
      <c r="L38" s="38" t="str">
        <f t="shared" si="0"/>
        <v>Desagregación compartida del bucle local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compartida'!$L39,'Consolidado Resultados'!$L$8:$L$705,0),3)=0,"",INDEX('Consolidado Resultados'!$A$8:$L$705,MATCH('Desagregacion compartida'!$L39,'Consolidado Resultados'!$L$8:$L$705,0),3))</f>
        <v/>
      </c>
      <c r="D39" s="4" t="str">
        <f>IF(INDEX('Consolidado Resultados'!$A$8:$L$705,MATCH('Desagregacion compartida'!$L39,'Consolidado Resultados'!$L$8:$L$705,0),3)=0,"",INDEX('Consolidado Resultados'!$A$8:$L$705,MATCH('Desagregacion compartida'!$L39,'Consolidado Resultados'!$L$8:$L$705,0),4))</f>
        <v/>
      </c>
      <c r="E39" s="4" t="str">
        <f>IF(INDEX('Consolidado Resultados'!$A$8:$L$705,MATCH('Desagregacion compartida'!$L39,'Consolidado Resultados'!$L$8:$L$705,0),3)=0,"",INDEX('Consolidado Resultados'!$A$8:$L$705,MATCH('Desagregacion compartida'!$L39,'Consolidado Resultados'!$L$8:$L$705,0),5))</f>
        <v/>
      </c>
      <c r="F39" s="4" t="str">
        <f>IF(INDEX('Consolidado Resultados'!$A$8:$L$705,MATCH('Desagregacion compartida'!$L39,'Consolidado Resultados'!$L$8:$L$705,0),3)=0,"",INDEX('Consolidado Resultados'!$A$8:$L$705,MATCH('Desagregacion compartida'!$L39,'Consolidado Resultados'!$L$8:$L$705,0),6))</f>
        <v/>
      </c>
      <c r="G39" s="4" t="str">
        <f>IF(INDEX('Consolidado Resultados'!$A$8:$L$705,MATCH('Desagregacion compartida'!$L39,'Consolidado Resultados'!$L$8:$L$705,0),3)=0,"",INDEX('Consolidado Resultados'!$A$8:$L$705,MATCH('Desagregacion compartida'!$L39,'Consolidado Resultados'!$L$8:$L$705,0),7))</f>
        <v/>
      </c>
      <c r="H39" s="4" t="str">
        <f>IF(INDEX('Consolidado Resultados'!$A$8:$L$705,MATCH('Desagregacion compartida'!$L39,'Consolidado Resultados'!$L$8:$L$705,0),3)=0,"",INDEX('Consolidado Resultados'!$A$8:$L$705,MATCH('Desagregacion compartida'!$L39,'Consolidado Resultados'!$L$8:$L$705,0),8))</f>
        <v/>
      </c>
      <c r="I39" s="19" t="str">
        <f>IF(INDEX('Consolidado Resultados'!$A$8:$L$705,MATCH('Desagregacion compartida'!$L39,'Consolidado Resultados'!$L$8:$L$705,0),3)=0,"",INDEX('Consolidado Resultados'!$A$8:$L$705,MATCH('Desagregacion compartida'!$L39,'Consolidado Resultados'!$L$8:$L$705,0),9))</f>
        <v/>
      </c>
      <c r="J39" s="19" t="str">
        <f>IF(INDEX('Consolidado Resultados'!$A$8:$L$705,MATCH('Desagregacion compartida'!$L39,'Consolidado Resultados'!$L$8:$L$705,0),3)=0,"",INDEX('Consolidado Resultados'!$A$8:$L$705,MATCH('Desagregacion compartida'!$L39,'Consolidado Resultados'!$L$8:$L$705,0),10))</f>
        <v/>
      </c>
      <c r="K39" s="3" t="str">
        <f>+IFERROR(INDEX('Ofertas insignia'!$B$17:$M$52,MATCH('Desagregacion compartida'!$B39,'Ofertas insignia'!$B$17:$B$52,0),MATCH('Desagregacion compartida'!$K$14,'Ofertas insignia'!$B$16:$M$16,0)),"")</f>
        <v/>
      </c>
      <c r="L39" s="38" t="str">
        <f t="shared" si="0"/>
        <v>Desagregación compartida del bucle local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compartida'!$L40,'Consolidado Resultados'!$L$8:$L$705,0),3)=0,"",INDEX('Consolidado Resultados'!$A$8:$L$705,MATCH('Desagregacion compartida'!$L40,'Consolidado Resultados'!$L$8:$L$705,0),3))</f>
        <v/>
      </c>
      <c r="D40" s="4" t="str">
        <f>IF(INDEX('Consolidado Resultados'!$A$8:$L$705,MATCH('Desagregacion compartida'!$L40,'Consolidado Resultados'!$L$8:$L$705,0),3)=0,"",INDEX('Consolidado Resultados'!$A$8:$L$705,MATCH('Desagregacion compartida'!$L40,'Consolidado Resultados'!$L$8:$L$705,0),4))</f>
        <v/>
      </c>
      <c r="E40" s="4" t="str">
        <f>IF(INDEX('Consolidado Resultados'!$A$8:$L$705,MATCH('Desagregacion compartida'!$L40,'Consolidado Resultados'!$L$8:$L$705,0),3)=0,"",INDEX('Consolidado Resultados'!$A$8:$L$705,MATCH('Desagregacion compartida'!$L40,'Consolidado Resultados'!$L$8:$L$705,0),5))</f>
        <v/>
      </c>
      <c r="F40" s="4" t="str">
        <f>IF(INDEX('Consolidado Resultados'!$A$8:$L$705,MATCH('Desagregacion compartida'!$L40,'Consolidado Resultados'!$L$8:$L$705,0),3)=0,"",INDEX('Consolidado Resultados'!$A$8:$L$705,MATCH('Desagregacion compartida'!$L40,'Consolidado Resultados'!$L$8:$L$705,0),6))</f>
        <v/>
      </c>
      <c r="G40" s="4" t="str">
        <f>IF(INDEX('Consolidado Resultados'!$A$8:$L$705,MATCH('Desagregacion compartida'!$L40,'Consolidado Resultados'!$L$8:$L$705,0),3)=0,"",INDEX('Consolidado Resultados'!$A$8:$L$705,MATCH('Desagregacion compartida'!$L40,'Consolidado Resultados'!$L$8:$L$705,0),7))</f>
        <v/>
      </c>
      <c r="H40" s="4" t="str">
        <f>IF(INDEX('Consolidado Resultados'!$A$8:$L$705,MATCH('Desagregacion compartida'!$L40,'Consolidado Resultados'!$L$8:$L$705,0),3)=0,"",INDEX('Consolidado Resultados'!$A$8:$L$705,MATCH('Desagregacion compartida'!$L40,'Consolidado Resultados'!$L$8:$L$705,0),8))</f>
        <v/>
      </c>
      <c r="I40" s="19" t="str">
        <f>IF(INDEX('Consolidado Resultados'!$A$8:$L$705,MATCH('Desagregacion compartida'!$L40,'Consolidado Resultados'!$L$8:$L$705,0),3)=0,"",INDEX('Consolidado Resultados'!$A$8:$L$705,MATCH('Desagregacion compartida'!$L40,'Consolidado Resultados'!$L$8:$L$705,0),9))</f>
        <v/>
      </c>
      <c r="J40" s="19" t="str">
        <f>IF(INDEX('Consolidado Resultados'!$A$8:$L$705,MATCH('Desagregacion compartida'!$L40,'Consolidado Resultados'!$L$8:$L$705,0),3)=0,"",INDEX('Consolidado Resultados'!$A$8:$L$705,MATCH('Desagregacion compartida'!$L40,'Consolidado Resultados'!$L$8:$L$705,0),10))</f>
        <v/>
      </c>
      <c r="K40" s="3" t="str">
        <f>+IFERROR(INDEX('Ofertas insignia'!$B$17:$M$52,MATCH('Desagregacion compartida'!$B40,'Ofertas insignia'!$B$17:$B$52,0),MATCH('Desagregacion compartida'!$K$14,'Ofertas insignia'!$B$16:$M$16,0)),"")</f>
        <v/>
      </c>
      <c r="L40" s="38" t="str">
        <f t="shared" si="0"/>
        <v>Desagregación compartida del bucle local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compartida'!$L41,'Consolidado Resultados'!$L$8:$L$705,0),3)=0,"",INDEX('Consolidado Resultados'!$A$8:$L$705,MATCH('Desagregacion compartida'!$L41,'Consolidado Resultados'!$L$8:$L$705,0),3))</f>
        <v/>
      </c>
      <c r="D41" s="4" t="str">
        <f>IF(INDEX('Consolidado Resultados'!$A$8:$L$705,MATCH('Desagregacion compartida'!$L41,'Consolidado Resultados'!$L$8:$L$705,0),3)=0,"",INDEX('Consolidado Resultados'!$A$8:$L$705,MATCH('Desagregacion compartida'!$L41,'Consolidado Resultados'!$L$8:$L$705,0),4))</f>
        <v/>
      </c>
      <c r="E41" s="4" t="str">
        <f>IF(INDEX('Consolidado Resultados'!$A$8:$L$705,MATCH('Desagregacion compartida'!$L41,'Consolidado Resultados'!$L$8:$L$705,0),3)=0,"",INDEX('Consolidado Resultados'!$A$8:$L$705,MATCH('Desagregacion compartida'!$L41,'Consolidado Resultados'!$L$8:$L$705,0),5))</f>
        <v/>
      </c>
      <c r="F41" s="4" t="str">
        <f>IF(INDEX('Consolidado Resultados'!$A$8:$L$705,MATCH('Desagregacion compartida'!$L41,'Consolidado Resultados'!$L$8:$L$705,0),3)=0,"",INDEX('Consolidado Resultados'!$A$8:$L$705,MATCH('Desagregacion compartida'!$L41,'Consolidado Resultados'!$L$8:$L$705,0),6))</f>
        <v/>
      </c>
      <c r="G41" s="4" t="str">
        <f>IF(INDEX('Consolidado Resultados'!$A$8:$L$705,MATCH('Desagregacion compartida'!$L41,'Consolidado Resultados'!$L$8:$L$705,0),3)=0,"",INDEX('Consolidado Resultados'!$A$8:$L$705,MATCH('Desagregacion compartida'!$L41,'Consolidado Resultados'!$L$8:$L$705,0),7))</f>
        <v/>
      </c>
      <c r="H41" s="4" t="str">
        <f>IF(INDEX('Consolidado Resultados'!$A$8:$L$705,MATCH('Desagregacion compartida'!$L41,'Consolidado Resultados'!$L$8:$L$705,0),3)=0,"",INDEX('Consolidado Resultados'!$A$8:$L$705,MATCH('Desagregacion compartida'!$L41,'Consolidado Resultados'!$L$8:$L$705,0),8))</f>
        <v/>
      </c>
      <c r="I41" s="19" t="str">
        <f>IF(INDEX('Consolidado Resultados'!$A$8:$L$705,MATCH('Desagregacion compartida'!$L41,'Consolidado Resultados'!$L$8:$L$705,0),3)=0,"",INDEX('Consolidado Resultados'!$A$8:$L$705,MATCH('Desagregacion compartida'!$L41,'Consolidado Resultados'!$L$8:$L$705,0),9))</f>
        <v/>
      </c>
      <c r="J41" s="19" t="str">
        <f>IF(INDEX('Consolidado Resultados'!$A$8:$L$705,MATCH('Desagregacion compartida'!$L41,'Consolidado Resultados'!$L$8:$L$705,0),3)=0,"",INDEX('Consolidado Resultados'!$A$8:$L$705,MATCH('Desagregacion compartida'!$L41,'Consolidado Resultados'!$L$8:$L$705,0),10))</f>
        <v/>
      </c>
      <c r="K41" s="3" t="str">
        <f>+IFERROR(INDEX('Ofertas insignia'!$B$17:$M$52,MATCH('Desagregacion compartida'!$B41,'Ofertas insignia'!$B$17:$B$52,0),MATCH('Desagregacion compartida'!$K$14,'Ofertas insignia'!$B$16:$M$16,0)),"")</f>
        <v/>
      </c>
      <c r="L41" s="38" t="str">
        <f t="shared" si="0"/>
        <v>Desagregación compartida del bucle local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compartida'!$L42,'Consolidado Resultados'!$L$8:$L$705,0),3)=0,"",INDEX('Consolidado Resultados'!$A$8:$L$705,MATCH('Desagregacion compartida'!$L42,'Consolidado Resultados'!$L$8:$L$705,0),3))</f>
        <v/>
      </c>
      <c r="D42" s="4" t="str">
        <f>IF(INDEX('Consolidado Resultados'!$A$8:$L$705,MATCH('Desagregacion compartida'!$L42,'Consolidado Resultados'!$L$8:$L$705,0),3)=0,"",INDEX('Consolidado Resultados'!$A$8:$L$705,MATCH('Desagregacion compartida'!$L42,'Consolidado Resultados'!$L$8:$L$705,0),4))</f>
        <v/>
      </c>
      <c r="E42" s="4" t="str">
        <f>IF(INDEX('Consolidado Resultados'!$A$8:$L$705,MATCH('Desagregacion compartida'!$L42,'Consolidado Resultados'!$L$8:$L$705,0),3)=0,"",INDEX('Consolidado Resultados'!$A$8:$L$705,MATCH('Desagregacion compartida'!$L42,'Consolidado Resultados'!$L$8:$L$705,0),5))</f>
        <v/>
      </c>
      <c r="F42" s="4" t="str">
        <f>IF(INDEX('Consolidado Resultados'!$A$8:$L$705,MATCH('Desagregacion compartida'!$L42,'Consolidado Resultados'!$L$8:$L$705,0),3)=0,"",INDEX('Consolidado Resultados'!$A$8:$L$705,MATCH('Desagregacion compartida'!$L42,'Consolidado Resultados'!$L$8:$L$705,0),6))</f>
        <v/>
      </c>
      <c r="G42" s="4" t="str">
        <f>IF(INDEX('Consolidado Resultados'!$A$8:$L$705,MATCH('Desagregacion compartida'!$L42,'Consolidado Resultados'!$L$8:$L$705,0),3)=0,"",INDEX('Consolidado Resultados'!$A$8:$L$705,MATCH('Desagregacion compartida'!$L42,'Consolidado Resultados'!$L$8:$L$705,0),7))</f>
        <v/>
      </c>
      <c r="H42" s="4" t="str">
        <f>IF(INDEX('Consolidado Resultados'!$A$8:$L$705,MATCH('Desagregacion compartida'!$L42,'Consolidado Resultados'!$L$8:$L$705,0),3)=0,"",INDEX('Consolidado Resultados'!$A$8:$L$705,MATCH('Desagregacion compartida'!$L42,'Consolidado Resultados'!$L$8:$L$705,0),8))</f>
        <v/>
      </c>
      <c r="I42" s="19" t="str">
        <f>IF(INDEX('Consolidado Resultados'!$A$8:$L$705,MATCH('Desagregacion compartida'!$L42,'Consolidado Resultados'!$L$8:$L$705,0),3)=0,"",INDEX('Consolidado Resultados'!$A$8:$L$705,MATCH('Desagregacion compartida'!$L42,'Consolidado Resultados'!$L$8:$L$705,0),9))</f>
        <v/>
      </c>
      <c r="J42" s="19" t="str">
        <f>IF(INDEX('Consolidado Resultados'!$A$8:$L$705,MATCH('Desagregacion compartida'!$L42,'Consolidado Resultados'!$L$8:$L$705,0),3)=0,"",INDEX('Consolidado Resultados'!$A$8:$L$705,MATCH('Desagregacion compartida'!$L42,'Consolidado Resultados'!$L$8:$L$705,0),10))</f>
        <v/>
      </c>
      <c r="K42" s="3" t="str">
        <f>+IFERROR(INDEX('Ofertas insignia'!$B$17:$M$52,MATCH('Desagregacion compartida'!$B42,'Ofertas insignia'!$B$17:$B$52,0),MATCH('Desagregacion compartida'!$K$14,'Ofertas insignia'!$B$16:$M$16,0)),"")</f>
        <v/>
      </c>
      <c r="L42" s="38" t="str">
        <f t="shared" si="0"/>
        <v>Desagregación compartida del bucle local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compartida'!$L43,'Consolidado Resultados'!$L$8:$L$705,0),3)=0,"",INDEX('Consolidado Resultados'!$A$8:$L$705,MATCH('Desagregacion compartida'!$L43,'Consolidado Resultados'!$L$8:$L$705,0),3))</f>
        <v/>
      </c>
      <c r="D43" s="4" t="str">
        <f>IF(INDEX('Consolidado Resultados'!$A$8:$L$705,MATCH('Desagregacion compartida'!$L43,'Consolidado Resultados'!$L$8:$L$705,0),3)=0,"",INDEX('Consolidado Resultados'!$A$8:$L$705,MATCH('Desagregacion compartida'!$L43,'Consolidado Resultados'!$L$8:$L$705,0),4))</f>
        <v/>
      </c>
      <c r="E43" s="4" t="str">
        <f>IF(INDEX('Consolidado Resultados'!$A$8:$L$705,MATCH('Desagregacion compartida'!$L43,'Consolidado Resultados'!$L$8:$L$705,0),3)=0,"",INDEX('Consolidado Resultados'!$A$8:$L$705,MATCH('Desagregacion compartida'!$L43,'Consolidado Resultados'!$L$8:$L$705,0),5))</f>
        <v/>
      </c>
      <c r="F43" s="4" t="str">
        <f>IF(INDEX('Consolidado Resultados'!$A$8:$L$705,MATCH('Desagregacion compartida'!$L43,'Consolidado Resultados'!$L$8:$L$705,0),3)=0,"",INDEX('Consolidado Resultados'!$A$8:$L$705,MATCH('Desagregacion compartida'!$L43,'Consolidado Resultados'!$L$8:$L$705,0),6))</f>
        <v/>
      </c>
      <c r="G43" s="4" t="str">
        <f>IF(INDEX('Consolidado Resultados'!$A$8:$L$705,MATCH('Desagregacion compartida'!$L43,'Consolidado Resultados'!$L$8:$L$705,0),3)=0,"",INDEX('Consolidado Resultados'!$A$8:$L$705,MATCH('Desagregacion compartida'!$L43,'Consolidado Resultados'!$L$8:$L$705,0),7))</f>
        <v/>
      </c>
      <c r="H43" s="4" t="str">
        <f>IF(INDEX('Consolidado Resultados'!$A$8:$L$705,MATCH('Desagregacion compartida'!$L43,'Consolidado Resultados'!$L$8:$L$705,0),3)=0,"",INDEX('Consolidado Resultados'!$A$8:$L$705,MATCH('Desagregacion compartida'!$L43,'Consolidado Resultados'!$L$8:$L$705,0),8))</f>
        <v/>
      </c>
      <c r="I43" s="19" t="str">
        <f>IF(INDEX('Consolidado Resultados'!$A$8:$L$705,MATCH('Desagregacion compartida'!$L43,'Consolidado Resultados'!$L$8:$L$705,0),3)=0,"",INDEX('Consolidado Resultados'!$A$8:$L$705,MATCH('Desagregacion compartida'!$L43,'Consolidado Resultados'!$L$8:$L$705,0),9))</f>
        <v/>
      </c>
      <c r="J43" s="19" t="str">
        <f>IF(INDEX('Consolidado Resultados'!$A$8:$L$705,MATCH('Desagregacion compartida'!$L43,'Consolidado Resultados'!$L$8:$L$705,0),3)=0,"",INDEX('Consolidado Resultados'!$A$8:$L$705,MATCH('Desagregacion compartida'!$L43,'Consolidado Resultados'!$L$8:$L$705,0),10))</f>
        <v/>
      </c>
      <c r="K43" s="3" t="str">
        <f>+IFERROR(INDEX('Ofertas insignia'!$B$17:$M$52,MATCH('Desagregacion compartida'!$B43,'Ofertas insignia'!$B$17:$B$52,0),MATCH('Desagregacion compartida'!$K$14,'Ofertas insignia'!$B$16:$M$16,0)),"")</f>
        <v/>
      </c>
      <c r="L43" s="38" t="str">
        <f t="shared" si="0"/>
        <v>Desagregación compartida del bucle local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compartida'!$L44,'Consolidado Resultados'!$L$8:$L$705,0),3)=0,"",INDEX('Consolidado Resultados'!$A$8:$L$705,MATCH('Desagregacion compartida'!$L44,'Consolidado Resultados'!$L$8:$L$705,0),3))</f>
        <v/>
      </c>
      <c r="D44" s="4" t="str">
        <f>IF(INDEX('Consolidado Resultados'!$A$8:$L$705,MATCH('Desagregacion compartida'!$L44,'Consolidado Resultados'!$L$8:$L$705,0),3)=0,"",INDEX('Consolidado Resultados'!$A$8:$L$705,MATCH('Desagregacion compartida'!$L44,'Consolidado Resultados'!$L$8:$L$705,0),4))</f>
        <v/>
      </c>
      <c r="E44" s="4" t="str">
        <f>IF(INDEX('Consolidado Resultados'!$A$8:$L$705,MATCH('Desagregacion compartida'!$L44,'Consolidado Resultados'!$L$8:$L$705,0),3)=0,"",INDEX('Consolidado Resultados'!$A$8:$L$705,MATCH('Desagregacion compartida'!$L44,'Consolidado Resultados'!$L$8:$L$705,0),5))</f>
        <v/>
      </c>
      <c r="F44" s="4" t="str">
        <f>IF(INDEX('Consolidado Resultados'!$A$8:$L$705,MATCH('Desagregacion compartida'!$L44,'Consolidado Resultados'!$L$8:$L$705,0),3)=0,"",INDEX('Consolidado Resultados'!$A$8:$L$705,MATCH('Desagregacion compartida'!$L44,'Consolidado Resultados'!$L$8:$L$705,0),6))</f>
        <v/>
      </c>
      <c r="G44" s="4" t="str">
        <f>IF(INDEX('Consolidado Resultados'!$A$8:$L$705,MATCH('Desagregacion compartida'!$L44,'Consolidado Resultados'!$L$8:$L$705,0),3)=0,"",INDEX('Consolidado Resultados'!$A$8:$L$705,MATCH('Desagregacion compartida'!$L44,'Consolidado Resultados'!$L$8:$L$705,0),7))</f>
        <v/>
      </c>
      <c r="H44" s="4" t="str">
        <f>IF(INDEX('Consolidado Resultados'!$A$8:$L$705,MATCH('Desagregacion compartida'!$L44,'Consolidado Resultados'!$L$8:$L$705,0),3)=0,"",INDEX('Consolidado Resultados'!$A$8:$L$705,MATCH('Desagregacion compartida'!$L44,'Consolidado Resultados'!$L$8:$L$705,0),8))</f>
        <v/>
      </c>
      <c r="I44" s="19" t="str">
        <f>IF(INDEX('Consolidado Resultados'!$A$8:$L$705,MATCH('Desagregacion compartida'!$L44,'Consolidado Resultados'!$L$8:$L$705,0),3)=0,"",INDEX('Consolidado Resultados'!$A$8:$L$705,MATCH('Desagregacion compartida'!$L44,'Consolidado Resultados'!$L$8:$L$705,0),9))</f>
        <v/>
      </c>
      <c r="J44" s="19" t="str">
        <f>IF(INDEX('Consolidado Resultados'!$A$8:$L$705,MATCH('Desagregacion compartida'!$L44,'Consolidado Resultados'!$L$8:$L$705,0),3)=0,"",INDEX('Consolidado Resultados'!$A$8:$L$705,MATCH('Desagregacion compartida'!$L44,'Consolidado Resultados'!$L$8:$L$705,0),10))</f>
        <v/>
      </c>
      <c r="K44" s="3" t="str">
        <f>+IFERROR(INDEX('Ofertas insignia'!$B$17:$M$52,MATCH('Desagregacion compartida'!$B44,'Ofertas insignia'!$B$17:$B$52,0),MATCH('Desagregacion compartida'!$K$14,'Ofertas insignia'!$B$16:$M$16,0)),"")</f>
        <v/>
      </c>
      <c r="L44" s="38" t="str">
        <f t="shared" si="0"/>
        <v>Desagregación compartida del bucle local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compartida'!$L45,'Consolidado Resultados'!$L$8:$L$705,0),3)=0,"",INDEX('Consolidado Resultados'!$A$8:$L$705,MATCH('Desagregacion compartida'!$L45,'Consolidado Resultados'!$L$8:$L$705,0),3))</f>
        <v/>
      </c>
      <c r="D45" s="4" t="str">
        <f>IF(INDEX('Consolidado Resultados'!$A$8:$L$705,MATCH('Desagregacion compartida'!$L45,'Consolidado Resultados'!$L$8:$L$705,0),3)=0,"",INDEX('Consolidado Resultados'!$A$8:$L$705,MATCH('Desagregacion compartida'!$L45,'Consolidado Resultados'!$L$8:$L$705,0),4))</f>
        <v/>
      </c>
      <c r="E45" s="4" t="str">
        <f>IF(INDEX('Consolidado Resultados'!$A$8:$L$705,MATCH('Desagregacion compartida'!$L45,'Consolidado Resultados'!$L$8:$L$705,0),3)=0,"",INDEX('Consolidado Resultados'!$A$8:$L$705,MATCH('Desagregacion compartida'!$L45,'Consolidado Resultados'!$L$8:$L$705,0),5))</f>
        <v/>
      </c>
      <c r="F45" s="4" t="str">
        <f>IF(INDEX('Consolidado Resultados'!$A$8:$L$705,MATCH('Desagregacion compartida'!$L45,'Consolidado Resultados'!$L$8:$L$705,0),3)=0,"",INDEX('Consolidado Resultados'!$A$8:$L$705,MATCH('Desagregacion compartida'!$L45,'Consolidado Resultados'!$L$8:$L$705,0),6))</f>
        <v/>
      </c>
      <c r="G45" s="4" t="str">
        <f>IF(INDEX('Consolidado Resultados'!$A$8:$L$705,MATCH('Desagregacion compartida'!$L45,'Consolidado Resultados'!$L$8:$L$705,0),3)=0,"",INDEX('Consolidado Resultados'!$A$8:$L$705,MATCH('Desagregacion compartida'!$L45,'Consolidado Resultados'!$L$8:$L$705,0),7))</f>
        <v/>
      </c>
      <c r="H45" s="4" t="str">
        <f>IF(INDEX('Consolidado Resultados'!$A$8:$L$705,MATCH('Desagregacion compartida'!$L45,'Consolidado Resultados'!$L$8:$L$705,0),3)=0,"",INDEX('Consolidado Resultados'!$A$8:$L$705,MATCH('Desagregacion compartida'!$L45,'Consolidado Resultados'!$L$8:$L$705,0),8))</f>
        <v/>
      </c>
      <c r="I45" s="19" t="str">
        <f>IF(INDEX('Consolidado Resultados'!$A$8:$L$705,MATCH('Desagregacion compartida'!$L45,'Consolidado Resultados'!$L$8:$L$705,0),3)=0,"",INDEX('Consolidado Resultados'!$A$8:$L$705,MATCH('Desagregacion compartida'!$L45,'Consolidado Resultados'!$L$8:$L$705,0),9))</f>
        <v/>
      </c>
      <c r="J45" s="19" t="str">
        <f>IF(INDEX('Consolidado Resultados'!$A$8:$L$705,MATCH('Desagregacion compartida'!$L45,'Consolidado Resultados'!$L$8:$L$705,0),3)=0,"",INDEX('Consolidado Resultados'!$A$8:$L$705,MATCH('Desagregacion compartida'!$L45,'Consolidado Resultados'!$L$8:$L$705,0),10))</f>
        <v/>
      </c>
      <c r="K45" s="3" t="str">
        <f>+IFERROR(INDEX('Ofertas insignia'!$B$17:$M$52,MATCH('Desagregacion compartida'!$B45,'Ofertas insignia'!$B$17:$B$52,0),MATCH('Desagregacion compartida'!$K$14,'Ofertas insignia'!$B$16:$M$16,0)),"")</f>
        <v/>
      </c>
      <c r="L45" s="38" t="str">
        <f t="shared" si="0"/>
        <v>Desagregación compartida del bucle local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compartida'!$L46,'Consolidado Resultados'!$L$8:$L$705,0),3)=0,"",INDEX('Consolidado Resultados'!$A$8:$L$705,MATCH('Desagregacion compartida'!$L46,'Consolidado Resultados'!$L$8:$L$705,0),3))</f>
        <v/>
      </c>
      <c r="D46" s="4" t="str">
        <f>IF(INDEX('Consolidado Resultados'!$A$8:$L$705,MATCH('Desagregacion compartida'!$L46,'Consolidado Resultados'!$L$8:$L$705,0),3)=0,"",INDEX('Consolidado Resultados'!$A$8:$L$705,MATCH('Desagregacion compartida'!$L46,'Consolidado Resultados'!$L$8:$L$705,0),4))</f>
        <v/>
      </c>
      <c r="E46" s="4" t="str">
        <f>IF(INDEX('Consolidado Resultados'!$A$8:$L$705,MATCH('Desagregacion compartida'!$L46,'Consolidado Resultados'!$L$8:$L$705,0),3)=0,"",INDEX('Consolidado Resultados'!$A$8:$L$705,MATCH('Desagregacion compartida'!$L46,'Consolidado Resultados'!$L$8:$L$705,0),5))</f>
        <v/>
      </c>
      <c r="F46" s="4" t="str">
        <f>IF(INDEX('Consolidado Resultados'!$A$8:$L$705,MATCH('Desagregacion compartida'!$L46,'Consolidado Resultados'!$L$8:$L$705,0),3)=0,"",INDEX('Consolidado Resultados'!$A$8:$L$705,MATCH('Desagregacion compartida'!$L46,'Consolidado Resultados'!$L$8:$L$705,0),6))</f>
        <v/>
      </c>
      <c r="G46" s="4" t="str">
        <f>IF(INDEX('Consolidado Resultados'!$A$8:$L$705,MATCH('Desagregacion compartida'!$L46,'Consolidado Resultados'!$L$8:$L$705,0),3)=0,"",INDEX('Consolidado Resultados'!$A$8:$L$705,MATCH('Desagregacion compartida'!$L46,'Consolidado Resultados'!$L$8:$L$705,0),7))</f>
        <v/>
      </c>
      <c r="H46" s="4" t="str">
        <f>IF(INDEX('Consolidado Resultados'!$A$8:$L$705,MATCH('Desagregacion compartida'!$L46,'Consolidado Resultados'!$L$8:$L$705,0),3)=0,"",INDEX('Consolidado Resultados'!$A$8:$L$705,MATCH('Desagregacion compartida'!$L46,'Consolidado Resultados'!$L$8:$L$705,0),8))</f>
        <v/>
      </c>
      <c r="I46" s="19" t="str">
        <f>IF(INDEX('Consolidado Resultados'!$A$8:$L$705,MATCH('Desagregacion compartida'!$L46,'Consolidado Resultados'!$L$8:$L$705,0),3)=0,"",INDEX('Consolidado Resultados'!$A$8:$L$705,MATCH('Desagregacion compartida'!$L46,'Consolidado Resultados'!$L$8:$L$705,0),9))</f>
        <v/>
      </c>
      <c r="J46" s="19" t="str">
        <f>IF(INDEX('Consolidado Resultados'!$A$8:$L$705,MATCH('Desagregacion compartida'!$L46,'Consolidado Resultados'!$L$8:$L$705,0),3)=0,"",INDEX('Consolidado Resultados'!$A$8:$L$705,MATCH('Desagregacion compartida'!$L46,'Consolidado Resultados'!$L$8:$L$705,0),10))</f>
        <v/>
      </c>
      <c r="K46" s="3" t="str">
        <f>+IFERROR(INDEX('Ofertas insignia'!$B$17:$M$52,MATCH('Desagregacion compartida'!$B46,'Ofertas insignia'!$B$17:$B$52,0),MATCH('Desagregacion compartida'!$K$14,'Ofertas insignia'!$B$16:$M$16,0)),"")</f>
        <v/>
      </c>
      <c r="L46" s="38" t="str">
        <f t="shared" si="0"/>
        <v>Desagregación compartida del bucle local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compartida'!$L47,'Consolidado Resultados'!$L$8:$L$705,0),3)=0,"",INDEX('Consolidado Resultados'!$A$8:$L$705,MATCH('Desagregacion compartida'!$L47,'Consolidado Resultados'!$L$8:$L$705,0),3))</f>
        <v/>
      </c>
      <c r="D47" s="4" t="str">
        <f>IF(INDEX('Consolidado Resultados'!$A$8:$L$705,MATCH('Desagregacion compartida'!$L47,'Consolidado Resultados'!$L$8:$L$705,0),3)=0,"",INDEX('Consolidado Resultados'!$A$8:$L$705,MATCH('Desagregacion compartida'!$L47,'Consolidado Resultados'!$L$8:$L$705,0),4))</f>
        <v/>
      </c>
      <c r="E47" s="4" t="str">
        <f>IF(INDEX('Consolidado Resultados'!$A$8:$L$705,MATCH('Desagregacion compartida'!$L47,'Consolidado Resultados'!$L$8:$L$705,0),3)=0,"",INDEX('Consolidado Resultados'!$A$8:$L$705,MATCH('Desagregacion compartida'!$L47,'Consolidado Resultados'!$L$8:$L$705,0),5))</f>
        <v/>
      </c>
      <c r="F47" s="4" t="str">
        <f>IF(INDEX('Consolidado Resultados'!$A$8:$L$705,MATCH('Desagregacion compartida'!$L47,'Consolidado Resultados'!$L$8:$L$705,0),3)=0,"",INDEX('Consolidado Resultados'!$A$8:$L$705,MATCH('Desagregacion compartida'!$L47,'Consolidado Resultados'!$L$8:$L$705,0),6))</f>
        <v/>
      </c>
      <c r="G47" s="4" t="str">
        <f>IF(INDEX('Consolidado Resultados'!$A$8:$L$705,MATCH('Desagregacion compartida'!$L47,'Consolidado Resultados'!$L$8:$L$705,0),3)=0,"",INDEX('Consolidado Resultados'!$A$8:$L$705,MATCH('Desagregacion compartida'!$L47,'Consolidado Resultados'!$L$8:$L$705,0),7))</f>
        <v/>
      </c>
      <c r="H47" s="4" t="str">
        <f>IF(INDEX('Consolidado Resultados'!$A$8:$L$705,MATCH('Desagregacion compartida'!$L47,'Consolidado Resultados'!$L$8:$L$705,0),3)=0,"",INDEX('Consolidado Resultados'!$A$8:$L$705,MATCH('Desagregacion compartida'!$L47,'Consolidado Resultados'!$L$8:$L$705,0),8))</f>
        <v/>
      </c>
      <c r="I47" s="19" t="str">
        <f>IF(INDEX('Consolidado Resultados'!$A$8:$L$705,MATCH('Desagregacion compartida'!$L47,'Consolidado Resultados'!$L$8:$L$705,0),3)=0,"",INDEX('Consolidado Resultados'!$A$8:$L$705,MATCH('Desagregacion compartida'!$L47,'Consolidado Resultados'!$L$8:$L$705,0),9))</f>
        <v/>
      </c>
      <c r="J47" s="19" t="str">
        <f>IF(INDEX('Consolidado Resultados'!$A$8:$L$705,MATCH('Desagregacion compartida'!$L47,'Consolidado Resultados'!$L$8:$L$705,0),3)=0,"",INDEX('Consolidado Resultados'!$A$8:$L$705,MATCH('Desagregacion compartida'!$L47,'Consolidado Resultados'!$L$8:$L$705,0),10))</f>
        <v/>
      </c>
      <c r="K47" s="3" t="str">
        <f>+IFERROR(INDEX('Ofertas insignia'!$B$17:$M$52,MATCH('Desagregacion compartida'!$B47,'Ofertas insignia'!$B$17:$B$52,0),MATCH('Desagregacion compartida'!$K$14,'Ofertas insignia'!$B$16:$M$16,0)),"")</f>
        <v/>
      </c>
      <c r="L47" s="38" t="str">
        <f t="shared" si="0"/>
        <v>Desagregación compartida del bucle local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compartida'!$L48,'Consolidado Resultados'!$L$8:$L$705,0),3)=0,"",INDEX('Consolidado Resultados'!$A$8:$L$705,MATCH('Desagregacion compartida'!$L48,'Consolidado Resultados'!$L$8:$L$705,0),3))</f>
        <v/>
      </c>
      <c r="D48" s="4" t="str">
        <f>IF(INDEX('Consolidado Resultados'!$A$8:$L$705,MATCH('Desagregacion compartida'!$L48,'Consolidado Resultados'!$L$8:$L$705,0),3)=0,"",INDEX('Consolidado Resultados'!$A$8:$L$705,MATCH('Desagregacion compartida'!$L48,'Consolidado Resultados'!$L$8:$L$705,0),4))</f>
        <v/>
      </c>
      <c r="E48" s="4" t="str">
        <f>IF(INDEX('Consolidado Resultados'!$A$8:$L$705,MATCH('Desagregacion compartida'!$L48,'Consolidado Resultados'!$L$8:$L$705,0),3)=0,"",INDEX('Consolidado Resultados'!$A$8:$L$705,MATCH('Desagregacion compartida'!$L48,'Consolidado Resultados'!$L$8:$L$705,0),5))</f>
        <v/>
      </c>
      <c r="F48" s="4" t="str">
        <f>IF(INDEX('Consolidado Resultados'!$A$8:$L$705,MATCH('Desagregacion compartida'!$L48,'Consolidado Resultados'!$L$8:$L$705,0),3)=0,"",INDEX('Consolidado Resultados'!$A$8:$L$705,MATCH('Desagregacion compartida'!$L48,'Consolidado Resultados'!$L$8:$L$705,0),6))</f>
        <v/>
      </c>
      <c r="G48" s="4" t="str">
        <f>IF(INDEX('Consolidado Resultados'!$A$8:$L$705,MATCH('Desagregacion compartida'!$L48,'Consolidado Resultados'!$L$8:$L$705,0),3)=0,"",INDEX('Consolidado Resultados'!$A$8:$L$705,MATCH('Desagregacion compartida'!$L48,'Consolidado Resultados'!$L$8:$L$705,0),7))</f>
        <v/>
      </c>
      <c r="H48" s="4" t="str">
        <f>IF(INDEX('Consolidado Resultados'!$A$8:$L$705,MATCH('Desagregacion compartida'!$L48,'Consolidado Resultados'!$L$8:$L$705,0),3)=0,"",INDEX('Consolidado Resultados'!$A$8:$L$705,MATCH('Desagregacion compartida'!$L48,'Consolidado Resultados'!$L$8:$L$705,0),8))</f>
        <v/>
      </c>
      <c r="I48" s="19" t="str">
        <f>IF(INDEX('Consolidado Resultados'!$A$8:$L$705,MATCH('Desagregacion compartida'!$L48,'Consolidado Resultados'!$L$8:$L$705,0),3)=0,"",INDEX('Consolidado Resultados'!$A$8:$L$705,MATCH('Desagregacion compartida'!$L48,'Consolidado Resultados'!$L$8:$L$705,0),9))</f>
        <v/>
      </c>
      <c r="J48" s="19" t="str">
        <f>IF(INDEX('Consolidado Resultados'!$A$8:$L$705,MATCH('Desagregacion compartida'!$L48,'Consolidado Resultados'!$L$8:$L$705,0),3)=0,"",INDEX('Consolidado Resultados'!$A$8:$L$705,MATCH('Desagregacion compartida'!$L48,'Consolidado Resultados'!$L$8:$L$705,0),10))</f>
        <v/>
      </c>
      <c r="K48" s="52" t="str">
        <f>+IFERROR(INDEX('Ofertas insignia'!$B$17:$M$52,MATCH('Desagregacion compartida'!$B48,'Ofertas insignia'!$B$17:$B$52,0),MATCH('Desagregacion compartida'!$K$14,'Ofertas insignia'!$B$16:$M$16,0)),"")</f>
        <v/>
      </c>
      <c r="L48" s="38" t="str">
        <f t="shared" si="0"/>
        <v>Desagregación compartida del bucle local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compartida'!$L49,'Consolidado Resultados'!$L$8:$L$705,0),3)=0,"",INDEX('Consolidado Resultados'!$A$8:$L$705,MATCH('Desagregacion compartida'!$L49,'Consolidado Resultados'!$L$8:$L$705,0),3))</f>
        <v/>
      </c>
      <c r="D49" s="4" t="str">
        <f>IF(INDEX('Consolidado Resultados'!$A$8:$L$705,MATCH('Desagregacion compartida'!$L49,'Consolidado Resultados'!$L$8:$L$705,0),3)=0,"",INDEX('Consolidado Resultados'!$A$8:$L$705,MATCH('Desagregacion compartida'!$L49,'Consolidado Resultados'!$L$8:$L$705,0),4))</f>
        <v/>
      </c>
      <c r="E49" s="4" t="str">
        <f>IF(INDEX('Consolidado Resultados'!$A$8:$L$705,MATCH('Desagregacion compartida'!$L49,'Consolidado Resultados'!$L$8:$L$705,0),3)=0,"",INDEX('Consolidado Resultados'!$A$8:$L$705,MATCH('Desagregacion compartida'!$L49,'Consolidado Resultados'!$L$8:$L$705,0),5))</f>
        <v/>
      </c>
      <c r="F49" s="4" t="str">
        <f>IF(INDEX('Consolidado Resultados'!$A$8:$L$705,MATCH('Desagregacion compartida'!$L49,'Consolidado Resultados'!$L$8:$L$705,0),3)=0,"",INDEX('Consolidado Resultados'!$A$8:$L$705,MATCH('Desagregacion compartida'!$L49,'Consolidado Resultados'!$L$8:$L$705,0),6))</f>
        <v/>
      </c>
      <c r="G49" s="4" t="str">
        <f>IF(INDEX('Consolidado Resultados'!$A$8:$L$705,MATCH('Desagregacion compartida'!$L49,'Consolidado Resultados'!$L$8:$L$705,0),3)=0,"",INDEX('Consolidado Resultados'!$A$8:$L$705,MATCH('Desagregacion compartida'!$L49,'Consolidado Resultados'!$L$8:$L$705,0),7))</f>
        <v/>
      </c>
      <c r="H49" s="4" t="str">
        <f>IF(INDEX('Consolidado Resultados'!$A$8:$L$705,MATCH('Desagregacion compartida'!$L49,'Consolidado Resultados'!$L$8:$L$705,0),3)=0,"",INDEX('Consolidado Resultados'!$A$8:$L$705,MATCH('Desagregacion compartida'!$L49,'Consolidado Resultados'!$L$8:$L$705,0),8))</f>
        <v/>
      </c>
      <c r="I49" s="19" t="str">
        <f>IF(INDEX('Consolidado Resultados'!$A$8:$L$705,MATCH('Desagregacion compartida'!$L49,'Consolidado Resultados'!$L$8:$L$705,0),3)=0,"",INDEX('Consolidado Resultados'!$A$8:$L$705,MATCH('Desagregacion compartida'!$L49,'Consolidado Resultados'!$L$8:$L$705,0),9))</f>
        <v/>
      </c>
      <c r="J49" s="19" t="str">
        <f>IF(INDEX('Consolidado Resultados'!$A$8:$L$705,MATCH('Desagregacion compartida'!$L49,'Consolidado Resultados'!$L$8:$L$705,0),3)=0,"",INDEX('Consolidado Resultados'!$A$8:$L$705,MATCH('Desagregacion compartida'!$L49,'Consolidado Resultados'!$L$8:$L$705,0),10))</f>
        <v/>
      </c>
      <c r="K49" s="52" t="str">
        <f>+IFERROR(INDEX('Ofertas insignia'!$B$17:$M$52,MATCH('Desagregacion compartida'!$B49,'Ofertas insignia'!$B$17:$B$52,0),MATCH('Desagregacion compartida'!$K$14,'Ofertas insignia'!$B$16:$M$16,0)),"")</f>
        <v/>
      </c>
      <c r="L49" s="38" t="str">
        <f t="shared" si="0"/>
        <v>Desagregación compartida del bucle local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compartida'!$L50,'Consolidado Resultados'!$L$8:$L$705,0),3)=0,"",INDEX('Consolidado Resultados'!$A$8:$L$705,MATCH('Desagregacion compartida'!$L50,'Consolidado Resultados'!$L$8:$L$705,0),3))</f>
        <v/>
      </c>
      <c r="D50" s="4" t="str">
        <f>IF(INDEX('Consolidado Resultados'!$A$8:$L$705,MATCH('Desagregacion compartida'!$L50,'Consolidado Resultados'!$L$8:$L$705,0),3)=0,"",INDEX('Consolidado Resultados'!$A$8:$L$705,MATCH('Desagregacion compartida'!$L50,'Consolidado Resultados'!$L$8:$L$705,0),4))</f>
        <v/>
      </c>
      <c r="E50" s="4" t="str">
        <f>IF(INDEX('Consolidado Resultados'!$A$8:$L$705,MATCH('Desagregacion compartida'!$L50,'Consolidado Resultados'!$L$8:$L$705,0),3)=0,"",INDEX('Consolidado Resultados'!$A$8:$L$705,MATCH('Desagregacion compartida'!$L50,'Consolidado Resultados'!$L$8:$L$705,0),5))</f>
        <v/>
      </c>
      <c r="F50" s="4" t="str">
        <f>IF(INDEX('Consolidado Resultados'!$A$8:$L$705,MATCH('Desagregacion compartida'!$L50,'Consolidado Resultados'!$L$8:$L$705,0),3)=0,"",INDEX('Consolidado Resultados'!$A$8:$L$705,MATCH('Desagregacion compartida'!$L50,'Consolidado Resultados'!$L$8:$L$705,0),6))</f>
        <v/>
      </c>
      <c r="G50" s="4" t="str">
        <f>IF(INDEX('Consolidado Resultados'!$A$8:$L$705,MATCH('Desagregacion compartida'!$L50,'Consolidado Resultados'!$L$8:$L$705,0),3)=0,"",INDEX('Consolidado Resultados'!$A$8:$L$705,MATCH('Desagregacion compartida'!$L50,'Consolidado Resultados'!$L$8:$L$705,0),7))</f>
        <v/>
      </c>
      <c r="H50" s="4" t="str">
        <f>IF(INDEX('Consolidado Resultados'!$A$8:$L$705,MATCH('Desagregacion compartida'!$L50,'Consolidado Resultados'!$L$8:$L$705,0),3)=0,"",INDEX('Consolidado Resultados'!$A$8:$L$705,MATCH('Desagregacion compartida'!$L50,'Consolidado Resultados'!$L$8:$L$705,0),8))</f>
        <v/>
      </c>
      <c r="I50" s="19" t="str">
        <f>IF(INDEX('Consolidado Resultados'!$A$8:$L$705,MATCH('Desagregacion compartida'!$L50,'Consolidado Resultados'!$L$8:$L$705,0),3)=0,"",INDEX('Consolidado Resultados'!$A$8:$L$705,MATCH('Desagregacion compartida'!$L50,'Consolidado Resultados'!$L$8:$L$705,0),9))</f>
        <v/>
      </c>
      <c r="J50" s="19" t="str">
        <f>IF(INDEX('Consolidado Resultados'!$A$8:$L$705,MATCH('Desagregacion compartida'!$L50,'Consolidado Resultados'!$L$8:$L$705,0),3)=0,"",INDEX('Consolidado Resultados'!$A$8:$L$705,MATCH('Desagregacion compartida'!$L50,'Consolidado Resultados'!$L$8:$L$705,0),10))</f>
        <v/>
      </c>
      <c r="K50" s="52" t="str">
        <f>+IFERROR(INDEX('Ofertas insignia'!$B$17:$M$52,MATCH('Desagregacion compartida'!$B50,'Ofertas insignia'!$B$17:$B$52,0),MATCH('Desagregacion compartida'!$K$14,'Ofertas insignia'!$B$16:$M$16,0)),"")</f>
        <v/>
      </c>
      <c r="L50" s="38" t="str">
        <f t="shared" si="0"/>
        <v>Desagregación compartida del bucle local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compartida'!$L51,'Consolidado Resultados'!$L$8:$L$705,0),3)=0,"",INDEX('Consolidado Resultados'!$A$8:$L$705,MATCH('Desagregacion compartida'!$L51,'Consolidado Resultados'!$L$8:$L$705,0),3))</f>
        <v/>
      </c>
      <c r="D51" s="4" t="str">
        <f>IF(INDEX('Consolidado Resultados'!$A$8:$L$705,MATCH('Desagregacion compartida'!$L51,'Consolidado Resultados'!$L$8:$L$705,0),3)=0,"",INDEX('Consolidado Resultados'!$A$8:$L$705,MATCH('Desagregacion compartida'!$L51,'Consolidado Resultados'!$L$8:$L$705,0),4))</f>
        <v/>
      </c>
      <c r="E51" s="4" t="str">
        <f>IF(INDEX('Consolidado Resultados'!$A$8:$L$705,MATCH('Desagregacion compartida'!$L51,'Consolidado Resultados'!$L$8:$L$705,0),3)=0,"",INDEX('Consolidado Resultados'!$A$8:$L$705,MATCH('Desagregacion compartida'!$L51,'Consolidado Resultados'!$L$8:$L$705,0),5))</f>
        <v/>
      </c>
      <c r="F51" s="4" t="str">
        <f>IF(INDEX('Consolidado Resultados'!$A$8:$L$705,MATCH('Desagregacion compartida'!$L51,'Consolidado Resultados'!$L$8:$L$705,0),3)=0,"",INDEX('Consolidado Resultados'!$A$8:$L$705,MATCH('Desagregacion compartida'!$L51,'Consolidado Resultados'!$L$8:$L$705,0),6))</f>
        <v/>
      </c>
      <c r="G51" s="4" t="str">
        <f>IF(INDEX('Consolidado Resultados'!$A$8:$L$705,MATCH('Desagregacion compartida'!$L51,'Consolidado Resultados'!$L$8:$L$705,0),3)=0,"",INDEX('Consolidado Resultados'!$A$8:$L$705,MATCH('Desagregacion compartida'!$L51,'Consolidado Resultados'!$L$8:$L$705,0),7))</f>
        <v/>
      </c>
      <c r="H51" s="4" t="str">
        <f>IF(INDEX('Consolidado Resultados'!$A$8:$L$705,MATCH('Desagregacion compartida'!$L51,'Consolidado Resultados'!$L$8:$L$705,0),3)=0,"",INDEX('Consolidado Resultados'!$A$8:$L$705,MATCH('Desagregacion compartida'!$L51,'Consolidado Resultados'!$L$8:$L$705,0),8))</f>
        <v/>
      </c>
      <c r="I51" s="19" t="str">
        <f>IF(INDEX('Consolidado Resultados'!$A$8:$L$705,MATCH('Desagregacion compartida'!$L51,'Consolidado Resultados'!$L$8:$L$705,0),3)=0,"",INDEX('Consolidado Resultados'!$A$8:$L$705,MATCH('Desagregacion compartida'!$L51,'Consolidado Resultados'!$L$8:$L$705,0),9))</f>
        <v/>
      </c>
      <c r="J51" s="19" t="str">
        <f>IF(INDEX('Consolidado Resultados'!$A$8:$L$705,MATCH('Desagregacion compartida'!$L51,'Consolidado Resultados'!$L$8:$L$705,0),3)=0,"",INDEX('Consolidado Resultados'!$A$8:$L$705,MATCH('Desagregacion compartida'!$L51,'Consolidado Resultados'!$L$8:$L$705,0),10))</f>
        <v/>
      </c>
      <c r="K51" s="52" t="str">
        <f>+IFERROR(INDEX('Ofertas insignia'!$B$17:$M$52,MATCH('Desagregacion compartida'!$B51,'Ofertas insignia'!$B$17:$B$52,0),MATCH('Desagregacion compartida'!$K$14,'Ofertas insignia'!$B$16:$M$16,0)),"")</f>
        <v/>
      </c>
      <c r="L51" s="38" t="str">
        <f t="shared" si="0"/>
        <v>Desagregación compartida del bucle local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compartida'!$L52,'Consolidado Resultados'!$L$8:$L$705,0),3)=0,"",INDEX('Consolidado Resultados'!$A$8:$L$705,MATCH('Desagregacion compartida'!$L52,'Consolidado Resultados'!$L$8:$L$705,0),3))</f>
        <v/>
      </c>
      <c r="D52" s="4" t="str">
        <f>IF(INDEX('Consolidado Resultados'!$A$8:$L$705,MATCH('Desagregacion compartida'!$L52,'Consolidado Resultados'!$L$8:$L$705,0),3)=0,"",INDEX('Consolidado Resultados'!$A$8:$L$705,MATCH('Desagregacion compartida'!$L52,'Consolidado Resultados'!$L$8:$L$705,0),4))</f>
        <v/>
      </c>
      <c r="E52" s="4" t="str">
        <f>IF(INDEX('Consolidado Resultados'!$A$8:$L$705,MATCH('Desagregacion compartida'!$L52,'Consolidado Resultados'!$L$8:$L$705,0),3)=0,"",INDEX('Consolidado Resultados'!$A$8:$L$705,MATCH('Desagregacion compartida'!$L52,'Consolidado Resultados'!$L$8:$L$705,0),5))</f>
        <v/>
      </c>
      <c r="F52" s="4" t="str">
        <f>IF(INDEX('Consolidado Resultados'!$A$8:$L$705,MATCH('Desagregacion compartida'!$L52,'Consolidado Resultados'!$L$8:$L$705,0),3)=0,"",INDEX('Consolidado Resultados'!$A$8:$L$705,MATCH('Desagregacion compartida'!$L52,'Consolidado Resultados'!$L$8:$L$705,0),6))</f>
        <v/>
      </c>
      <c r="G52" s="4" t="str">
        <f>IF(INDEX('Consolidado Resultados'!$A$8:$L$705,MATCH('Desagregacion compartida'!$L52,'Consolidado Resultados'!$L$8:$L$705,0),3)=0,"",INDEX('Consolidado Resultados'!$A$8:$L$705,MATCH('Desagregacion compartida'!$L52,'Consolidado Resultados'!$L$8:$L$705,0),7))</f>
        <v/>
      </c>
      <c r="H52" s="4" t="str">
        <f>IF(INDEX('Consolidado Resultados'!$A$8:$L$705,MATCH('Desagregacion compartida'!$L52,'Consolidado Resultados'!$L$8:$L$705,0),3)=0,"",INDEX('Consolidado Resultados'!$A$8:$L$705,MATCH('Desagregacion compartida'!$L52,'Consolidado Resultados'!$L$8:$L$705,0),8))</f>
        <v/>
      </c>
      <c r="I52" s="19" t="str">
        <f>IF(INDEX('Consolidado Resultados'!$A$8:$L$705,MATCH('Desagregacion compartida'!$L52,'Consolidado Resultados'!$L$8:$L$705,0),3)=0,"",INDEX('Consolidado Resultados'!$A$8:$L$705,MATCH('Desagregacion compartida'!$L52,'Consolidado Resultados'!$L$8:$L$705,0),9))</f>
        <v/>
      </c>
      <c r="J52" s="19" t="str">
        <f>IF(INDEX('Consolidado Resultados'!$A$8:$L$705,MATCH('Desagregacion compartida'!$L52,'Consolidado Resultados'!$L$8:$L$705,0),3)=0,"",INDEX('Consolidado Resultados'!$A$8:$L$705,MATCH('Desagregacion compartida'!$L52,'Consolidado Resultados'!$L$8:$L$705,0),10))</f>
        <v/>
      </c>
      <c r="K52" s="52" t="str">
        <f>+IFERROR(INDEX('Ofertas insignia'!$B$17:$M$52,MATCH('Desagregacion compartida'!$B52,'Ofertas insignia'!$B$17:$B$52,0),MATCH('Desagregacion compartida'!$K$14,'Ofertas insignia'!$B$16:$M$16,0)),"")</f>
        <v/>
      </c>
      <c r="L52" s="38" t="str">
        <f t="shared" si="0"/>
        <v>Desagregación compartida del bucle local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compartida'!$L53,'Consolidado Resultados'!$L$8:$L$705,0),3)=0,"",INDEX('Consolidado Resultados'!$A$8:$L$705,MATCH('Desagregacion compartida'!$L53,'Consolidado Resultados'!$L$8:$L$705,0),3))</f>
        <v/>
      </c>
      <c r="D53" s="4" t="str">
        <f>IF(INDEX('Consolidado Resultados'!$A$8:$L$705,MATCH('Desagregacion compartida'!$L53,'Consolidado Resultados'!$L$8:$L$705,0),3)=0,"",INDEX('Consolidado Resultados'!$A$8:$L$705,MATCH('Desagregacion compartida'!$L53,'Consolidado Resultados'!$L$8:$L$705,0),4))</f>
        <v/>
      </c>
      <c r="E53" s="4" t="str">
        <f>IF(INDEX('Consolidado Resultados'!$A$8:$L$705,MATCH('Desagregacion compartida'!$L53,'Consolidado Resultados'!$L$8:$L$705,0),3)=0,"",INDEX('Consolidado Resultados'!$A$8:$L$705,MATCH('Desagregacion compartida'!$L53,'Consolidado Resultados'!$L$8:$L$705,0),5))</f>
        <v/>
      </c>
      <c r="F53" s="4" t="str">
        <f>IF(INDEX('Consolidado Resultados'!$A$8:$L$705,MATCH('Desagregacion compartida'!$L53,'Consolidado Resultados'!$L$8:$L$705,0),3)=0,"",INDEX('Consolidado Resultados'!$A$8:$L$705,MATCH('Desagregacion compartida'!$L53,'Consolidado Resultados'!$L$8:$L$705,0),6))</f>
        <v/>
      </c>
      <c r="G53" s="4" t="str">
        <f>IF(INDEX('Consolidado Resultados'!$A$8:$L$705,MATCH('Desagregacion compartida'!$L53,'Consolidado Resultados'!$L$8:$L$705,0),3)=0,"",INDEX('Consolidado Resultados'!$A$8:$L$705,MATCH('Desagregacion compartida'!$L53,'Consolidado Resultados'!$L$8:$L$705,0),7))</f>
        <v/>
      </c>
      <c r="H53" s="4" t="str">
        <f>IF(INDEX('Consolidado Resultados'!$A$8:$L$705,MATCH('Desagregacion compartida'!$L53,'Consolidado Resultados'!$L$8:$L$705,0),3)=0,"",INDEX('Consolidado Resultados'!$A$8:$L$705,MATCH('Desagregacion compartida'!$L53,'Consolidado Resultados'!$L$8:$L$705,0),8))</f>
        <v/>
      </c>
      <c r="I53" s="19" t="str">
        <f>IF(INDEX('Consolidado Resultados'!$A$8:$L$705,MATCH('Desagregacion compartida'!$L53,'Consolidado Resultados'!$L$8:$L$705,0),3)=0,"",INDEX('Consolidado Resultados'!$A$8:$L$705,MATCH('Desagregacion compartida'!$L53,'Consolidado Resultados'!$L$8:$L$705,0),9))</f>
        <v/>
      </c>
      <c r="J53" s="19" t="str">
        <f>IF(INDEX('Consolidado Resultados'!$A$8:$L$705,MATCH('Desagregacion compartida'!$L53,'Consolidado Resultados'!$L$8:$L$705,0),3)=0,"",INDEX('Consolidado Resultados'!$A$8:$L$705,MATCH('Desagregacion compartida'!$L53,'Consolidado Resultados'!$L$8:$L$705,0),10))</f>
        <v/>
      </c>
      <c r="K53" s="52" t="str">
        <f>+IFERROR(INDEX('Ofertas insignia'!$B$17:$M$52,MATCH('Desagregacion compartida'!$B53,'Ofertas insignia'!$B$17:$B$52,0),MATCH('Desagregacion compartida'!$K$14,'Ofertas insignia'!$B$16:$M$16,0)),"")</f>
        <v/>
      </c>
      <c r="L53" s="38" t="str">
        <f t="shared" si="0"/>
        <v>Desagregación compartida del bucle local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compartida'!$L54,'Consolidado Resultados'!$L$8:$L$705,0),3)=0,"",INDEX('Consolidado Resultados'!$A$8:$L$705,MATCH('Desagregacion compartida'!$L54,'Consolidado Resultados'!$L$8:$L$705,0),3))</f>
        <v/>
      </c>
      <c r="D54" s="4" t="str">
        <f>IF(INDEX('Consolidado Resultados'!$A$8:$L$705,MATCH('Desagregacion compartida'!$L54,'Consolidado Resultados'!$L$8:$L$705,0),3)=0,"",INDEX('Consolidado Resultados'!$A$8:$L$705,MATCH('Desagregacion compartida'!$L54,'Consolidado Resultados'!$L$8:$L$705,0),4))</f>
        <v/>
      </c>
      <c r="E54" s="4" t="str">
        <f>IF(INDEX('Consolidado Resultados'!$A$8:$L$705,MATCH('Desagregacion compartida'!$L54,'Consolidado Resultados'!$L$8:$L$705,0),3)=0,"",INDEX('Consolidado Resultados'!$A$8:$L$705,MATCH('Desagregacion compartida'!$L54,'Consolidado Resultados'!$L$8:$L$705,0),5))</f>
        <v/>
      </c>
      <c r="F54" s="4" t="str">
        <f>IF(INDEX('Consolidado Resultados'!$A$8:$L$705,MATCH('Desagregacion compartida'!$L54,'Consolidado Resultados'!$L$8:$L$705,0),3)=0,"",INDEX('Consolidado Resultados'!$A$8:$L$705,MATCH('Desagregacion compartida'!$L54,'Consolidado Resultados'!$L$8:$L$705,0),6))</f>
        <v/>
      </c>
      <c r="G54" s="4" t="str">
        <f>IF(INDEX('Consolidado Resultados'!$A$8:$L$705,MATCH('Desagregacion compartida'!$L54,'Consolidado Resultados'!$L$8:$L$705,0),3)=0,"",INDEX('Consolidado Resultados'!$A$8:$L$705,MATCH('Desagregacion compartida'!$L54,'Consolidado Resultados'!$L$8:$L$705,0),7))</f>
        <v/>
      </c>
      <c r="H54" s="4" t="str">
        <f>IF(INDEX('Consolidado Resultados'!$A$8:$L$705,MATCH('Desagregacion compartida'!$L54,'Consolidado Resultados'!$L$8:$L$705,0),3)=0,"",INDEX('Consolidado Resultados'!$A$8:$L$705,MATCH('Desagregacion compartida'!$L54,'Consolidado Resultados'!$L$8:$L$705,0),8))</f>
        <v/>
      </c>
      <c r="I54" s="19" t="str">
        <f>IF(INDEX('Consolidado Resultados'!$A$8:$L$705,MATCH('Desagregacion compartida'!$L54,'Consolidado Resultados'!$L$8:$L$705,0),3)=0,"",INDEX('Consolidado Resultados'!$A$8:$L$705,MATCH('Desagregacion compartida'!$L54,'Consolidado Resultados'!$L$8:$L$705,0),9))</f>
        <v/>
      </c>
      <c r="J54" s="19" t="str">
        <f>IF(INDEX('Consolidado Resultados'!$A$8:$L$705,MATCH('Desagregacion compartida'!$L54,'Consolidado Resultados'!$L$8:$L$705,0),3)=0,"",INDEX('Consolidado Resultados'!$A$8:$L$705,MATCH('Desagregacion compartida'!$L54,'Consolidado Resultados'!$L$8:$L$705,0),10))</f>
        <v/>
      </c>
      <c r="K54" s="52" t="str">
        <f>+IFERROR(INDEX('Ofertas insignia'!$B$17:$M$52,MATCH('Desagregacion compartida'!$B54,'Ofertas insignia'!$B$17:$B$52,0),MATCH('Desagregacion compartida'!$K$14,'Ofertas insignia'!$B$16:$M$16,0)),"")</f>
        <v/>
      </c>
      <c r="L54" s="38" t="str">
        <f t="shared" si="0"/>
        <v>Desagregación compartida del bucle local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compartida'!$L55,'Consolidado Resultados'!$L$8:$L$705,0),3)=0,"",INDEX('Consolidado Resultados'!$A$8:$L$705,MATCH('Desagregacion compartida'!$L55,'Consolidado Resultados'!$L$8:$L$705,0),3))</f>
        <v/>
      </c>
      <c r="D55" s="4" t="str">
        <f>IF(INDEX('Consolidado Resultados'!$A$8:$L$705,MATCH('Desagregacion compartida'!$L55,'Consolidado Resultados'!$L$8:$L$705,0),3)=0,"",INDEX('Consolidado Resultados'!$A$8:$L$705,MATCH('Desagregacion compartida'!$L55,'Consolidado Resultados'!$L$8:$L$705,0),4))</f>
        <v/>
      </c>
      <c r="E55" s="4" t="str">
        <f>IF(INDEX('Consolidado Resultados'!$A$8:$L$705,MATCH('Desagregacion compartida'!$L55,'Consolidado Resultados'!$L$8:$L$705,0),3)=0,"",INDEX('Consolidado Resultados'!$A$8:$L$705,MATCH('Desagregacion compartida'!$L55,'Consolidado Resultados'!$L$8:$L$705,0),5))</f>
        <v/>
      </c>
      <c r="F55" s="4" t="str">
        <f>IF(INDEX('Consolidado Resultados'!$A$8:$L$705,MATCH('Desagregacion compartida'!$L55,'Consolidado Resultados'!$L$8:$L$705,0),3)=0,"",INDEX('Consolidado Resultados'!$A$8:$L$705,MATCH('Desagregacion compartida'!$L55,'Consolidado Resultados'!$L$8:$L$705,0),6))</f>
        <v/>
      </c>
      <c r="G55" s="4" t="str">
        <f>IF(INDEX('Consolidado Resultados'!$A$8:$L$705,MATCH('Desagregacion compartida'!$L55,'Consolidado Resultados'!$L$8:$L$705,0),3)=0,"",INDEX('Consolidado Resultados'!$A$8:$L$705,MATCH('Desagregacion compartida'!$L55,'Consolidado Resultados'!$L$8:$L$705,0),7))</f>
        <v/>
      </c>
      <c r="H55" s="4" t="str">
        <f>IF(INDEX('Consolidado Resultados'!$A$8:$L$705,MATCH('Desagregacion compartida'!$L55,'Consolidado Resultados'!$L$8:$L$705,0),3)=0,"",INDEX('Consolidado Resultados'!$A$8:$L$705,MATCH('Desagregacion compartida'!$L55,'Consolidado Resultados'!$L$8:$L$705,0),8))</f>
        <v/>
      </c>
      <c r="I55" s="19" t="str">
        <f>IF(INDEX('Consolidado Resultados'!$A$8:$L$705,MATCH('Desagregacion compartida'!$L55,'Consolidado Resultados'!$L$8:$L$705,0),3)=0,"",INDEX('Consolidado Resultados'!$A$8:$L$705,MATCH('Desagregacion compartida'!$L55,'Consolidado Resultados'!$L$8:$L$705,0),9))</f>
        <v/>
      </c>
      <c r="J55" s="19" t="str">
        <f>IF(INDEX('Consolidado Resultados'!$A$8:$L$705,MATCH('Desagregacion compartida'!$L55,'Consolidado Resultados'!$L$8:$L$705,0),3)=0,"",INDEX('Consolidado Resultados'!$A$8:$L$705,MATCH('Desagregacion compartida'!$L55,'Consolidado Resultados'!$L$8:$L$705,0),10))</f>
        <v/>
      </c>
      <c r="K55" s="52" t="str">
        <f>+IFERROR(INDEX('Ofertas insignia'!$B$17:$M$52,MATCH('Desagregacion compartida'!$B55,'Ofertas insignia'!$B$17:$B$52,0),MATCH('Desagregacion compartida'!$K$14,'Ofertas insignia'!$B$16:$M$16,0)),"")</f>
        <v/>
      </c>
      <c r="L55" s="38" t="str">
        <f t="shared" si="0"/>
        <v>Desagregación compartida del bucle local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compartida'!$L56,'Consolidado Resultados'!$L$8:$L$705,0),3)=0,"",INDEX('Consolidado Resultados'!$A$8:$L$705,MATCH('Desagregacion compartida'!$L56,'Consolidado Resultados'!$L$8:$L$705,0),3))</f>
        <v/>
      </c>
      <c r="D56" s="4" t="str">
        <f>IF(INDEX('Consolidado Resultados'!$A$8:$L$705,MATCH('Desagregacion compartida'!$L56,'Consolidado Resultados'!$L$8:$L$705,0),3)=0,"",INDEX('Consolidado Resultados'!$A$8:$L$705,MATCH('Desagregacion compartida'!$L56,'Consolidado Resultados'!$L$8:$L$705,0),4))</f>
        <v/>
      </c>
      <c r="E56" s="4" t="str">
        <f>IF(INDEX('Consolidado Resultados'!$A$8:$L$705,MATCH('Desagregacion compartida'!$L56,'Consolidado Resultados'!$L$8:$L$705,0),3)=0,"",INDEX('Consolidado Resultados'!$A$8:$L$705,MATCH('Desagregacion compartida'!$L56,'Consolidado Resultados'!$L$8:$L$705,0),5))</f>
        <v/>
      </c>
      <c r="F56" s="4" t="str">
        <f>IF(INDEX('Consolidado Resultados'!$A$8:$L$705,MATCH('Desagregacion compartida'!$L56,'Consolidado Resultados'!$L$8:$L$705,0),3)=0,"",INDEX('Consolidado Resultados'!$A$8:$L$705,MATCH('Desagregacion compartida'!$L56,'Consolidado Resultados'!$L$8:$L$705,0),6))</f>
        <v/>
      </c>
      <c r="G56" s="4" t="str">
        <f>IF(INDEX('Consolidado Resultados'!$A$8:$L$705,MATCH('Desagregacion compartida'!$L56,'Consolidado Resultados'!$L$8:$L$705,0),3)=0,"",INDEX('Consolidado Resultados'!$A$8:$L$705,MATCH('Desagregacion compartida'!$L56,'Consolidado Resultados'!$L$8:$L$705,0),7))</f>
        <v/>
      </c>
      <c r="H56" s="4" t="str">
        <f>IF(INDEX('Consolidado Resultados'!$A$8:$L$705,MATCH('Desagregacion compartida'!$L56,'Consolidado Resultados'!$L$8:$L$705,0),3)=0,"",INDEX('Consolidado Resultados'!$A$8:$L$705,MATCH('Desagregacion compartida'!$L56,'Consolidado Resultados'!$L$8:$L$705,0),8))</f>
        <v/>
      </c>
      <c r="I56" s="19" t="str">
        <f>IF(INDEX('Consolidado Resultados'!$A$8:$L$705,MATCH('Desagregacion compartida'!$L56,'Consolidado Resultados'!$L$8:$L$705,0),3)=0,"",INDEX('Consolidado Resultados'!$A$8:$L$705,MATCH('Desagregacion compartida'!$L56,'Consolidado Resultados'!$L$8:$L$705,0),9))</f>
        <v/>
      </c>
      <c r="J56" s="19" t="str">
        <f>IF(INDEX('Consolidado Resultados'!$A$8:$L$705,MATCH('Desagregacion compartida'!$L56,'Consolidado Resultados'!$L$8:$L$705,0),3)=0,"",INDEX('Consolidado Resultados'!$A$8:$L$705,MATCH('Desagregacion compartida'!$L56,'Consolidado Resultados'!$L$8:$L$705,0),10))</f>
        <v/>
      </c>
      <c r="K56" s="52" t="str">
        <f>+IFERROR(INDEX('Ofertas insignia'!$B$17:$M$52,MATCH('Desagregacion compartida'!$B56,'Ofertas insignia'!$B$17:$B$52,0),MATCH('Desagregacion compartida'!$K$14,'Ofertas insignia'!$B$16:$M$16,0)),"")</f>
        <v/>
      </c>
      <c r="L56" s="38" t="str">
        <f t="shared" si="0"/>
        <v>Desagregación compartida del bucle local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compartida'!$L57,'Consolidado Resultados'!$L$8:$L$705,0),3)=0,"",INDEX('Consolidado Resultados'!$A$8:$L$705,MATCH('Desagregacion compartida'!$L57,'Consolidado Resultados'!$L$8:$L$705,0),3))</f>
        <v/>
      </c>
      <c r="D57" s="4" t="str">
        <f>IF(INDEX('Consolidado Resultados'!$A$8:$L$705,MATCH('Desagregacion compartida'!$L57,'Consolidado Resultados'!$L$8:$L$705,0),3)=0,"",INDEX('Consolidado Resultados'!$A$8:$L$705,MATCH('Desagregacion compartida'!$L57,'Consolidado Resultados'!$L$8:$L$705,0),4))</f>
        <v/>
      </c>
      <c r="E57" s="4" t="str">
        <f>IF(INDEX('Consolidado Resultados'!$A$8:$L$705,MATCH('Desagregacion compartida'!$L57,'Consolidado Resultados'!$L$8:$L$705,0),3)=0,"",INDEX('Consolidado Resultados'!$A$8:$L$705,MATCH('Desagregacion compartida'!$L57,'Consolidado Resultados'!$L$8:$L$705,0),5))</f>
        <v/>
      </c>
      <c r="F57" s="4" t="str">
        <f>IF(INDEX('Consolidado Resultados'!$A$8:$L$705,MATCH('Desagregacion compartida'!$L57,'Consolidado Resultados'!$L$8:$L$705,0),3)=0,"",INDEX('Consolidado Resultados'!$A$8:$L$705,MATCH('Desagregacion compartida'!$L57,'Consolidado Resultados'!$L$8:$L$705,0),6))</f>
        <v/>
      </c>
      <c r="G57" s="4" t="str">
        <f>IF(INDEX('Consolidado Resultados'!$A$8:$L$705,MATCH('Desagregacion compartida'!$L57,'Consolidado Resultados'!$L$8:$L$705,0),3)=0,"",INDEX('Consolidado Resultados'!$A$8:$L$705,MATCH('Desagregacion compartida'!$L57,'Consolidado Resultados'!$L$8:$L$705,0),7))</f>
        <v/>
      </c>
      <c r="H57" s="4" t="str">
        <f>IF(INDEX('Consolidado Resultados'!$A$8:$L$705,MATCH('Desagregacion compartida'!$L57,'Consolidado Resultados'!$L$8:$L$705,0),3)=0,"",INDEX('Consolidado Resultados'!$A$8:$L$705,MATCH('Desagregacion compartida'!$L57,'Consolidado Resultados'!$L$8:$L$705,0),8))</f>
        <v/>
      </c>
      <c r="I57" s="19" t="str">
        <f>IF(INDEX('Consolidado Resultados'!$A$8:$L$705,MATCH('Desagregacion compartida'!$L57,'Consolidado Resultados'!$L$8:$L$705,0),3)=0,"",INDEX('Consolidado Resultados'!$A$8:$L$705,MATCH('Desagregacion compartida'!$L57,'Consolidado Resultados'!$L$8:$L$705,0),9))</f>
        <v/>
      </c>
      <c r="J57" s="19" t="str">
        <f>IF(INDEX('Consolidado Resultados'!$A$8:$L$705,MATCH('Desagregacion compartida'!$L57,'Consolidado Resultados'!$L$8:$L$705,0),3)=0,"",INDEX('Consolidado Resultados'!$A$8:$L$705,MATCH('Desagregacion compartida'!$L57,'Consolidado Resultados'!$L$8:$L$705,0),10))</f>
        <v/>
      </c>
      <c r="K57" s="52" t="str">
        <f>+IFERROR(INDEX('Ofertas insignia'!$B$17:$M$52,MATCH('Desagregacion compartida'!$B57,'Ofertas insignia'!$B$17:$B$52,0),MATCH('Desagregacion compartida'!$K$14,'Ofertas insignia'!$B$16:$M$16,0)),"")</f>
        <v/>
      </c>
      <c r="L57" s="38" t="str">
        <f t="shared" si="0"/>
        <v>Desagregación compartida del bucle local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compartida'!$L58,'Consolidado Resultados'!$L$8:$L$705,0),3)=0,"",INDEX('Consolidado Resultados'!$A$8:$L$705,MATCH('Desagregacion compartida'!$L58,'Consolidado Resultados'!$L$8:$L$705,0),3))</f>
        <v/>
      </c>
      <c r="D58" s="4" t="str">
        <f>IF(INDEX('Consolidado Resultados'!$A$8:$L$705,MATCH('Desagregacion compartida'!$L58,'Consolidado Resultados'!$L$8:$L$705,0),3)=0,"",INDEX('Consolidado Resultados'!$A$8:$L$705,MATCH('Desagregacion compartida'!$L58,'Consolidado Resultados'!$L$8:$L$705,0),4))</f>
        <v/>
      </c>
      <c r="E58" s="4" t="str">
        <f>IF(INDEX('Consolidado Resultados'!$A$8:$L$705,MATCH('Desagregacion compartida'!$L58,'Consolidado Resultados'!$L$8:$L$705,0),3)=0,"",INDEX('Consolidado Resultados'!$A$8:$L$705,MATCH('Desagregacion compartida'!$L58,'Consolidado Resultados'!$L$8:$L$705,0),5))</f>
        <v/>
      </c>
      <c r="F58" s="4" t="str">
        <f>IF(INDEX('Consolidado Resultados'!$A$8:$L$705,MATCH('Desagregacion compartida'!$L58,'Consolidado Resultados'!$L$8:$L$705,0),3)=0,"",INDEX('Consolidado Resultados'!$A$8:$L$705,MATCH('Desagregacion compartida'!$L58,'Consolidado Resultados'!$L$8:$L$705,0),6))</f>
        <v/>
      </c>
      <c r="G58" s="4" t="str">
        <f>IF(INDEX('Consolidado Resultados'!$A$8:$L$705,MATCH('Desagregacion compartida'!$L58,'Consolidado Resultados'!$L$8:$L$705,0),3)=0,"",INDEX('Consolidado Resultados'!$A$8:$L$705,MATCH('Desagregacion compartida'!$L58,'Consolidado Resultados'!$L$8:$L$705,0),7))</f>
        <v/>
      </c>
      <c r="H58" s="4" t="str">
        <f>IF(INDEX('Consolidado Resultados'!$A$8:$L$705,MATCH('Desagregacion compartida'!$L58,'Consolidado Resultados'!$L$8:$L$705,0),3)=0,"",INDEX('Consolidado Resultados'!$A$8:$L$705,MATCH('Desagregacion compartida'!$L58,'Consolidado Resultados'!$L$8:$L$705,0),8))</f>
        <v/>
      </c>
      <c r="I58" s="19" t="str">
        <f>IF(INDEX('Consolidado Resultados'!$A$8:$L$705,MATCH('Desagregacion compartida'!$L58,'Consolidado Resultados'!$L$8:$L$705,0),3)=0,"",INDEX('Consolidado Resultados'!$A$8:$L$705,MATCH('Desagregacion compartida'!$L58,'Consolidado Resultados'!$L$8:$L$705,0),9))</f>
        <v/>
      </c>
      <c r="J58" s="19" t="str">
        <f>IF(INDEX('Consolidado Resultados'!$A$8:$L$705,MATCH('Desagregacion compartida'!$L58,'Consolidado Resultados'!$L$8:$L$705,0),3)=0,"",INDEX('Consolidado Resultados'!$A$8:$L$705,MATCH('Desagregacion compartida'!$L58,'Consolidado Resultados'!$L$8:$L$705,0),10))</f>
        <v/>
      </c>
      <c r="K58" s="52" t="str">
        <f>+IFERROR(INDEX('Ofertas insignia'!$B$17:$M$52,MATCH('Desagregacion compartida'!$B58,'Ofertas insignia'!$B$17:$B$52,0),MATCH('Desagregacion compartida'!$K$14,'Ofertas insignia'!$B$16:$M$16,0)),"")</f>
        <v/>
      </c>
      <c r="L58" s="38" t="str">
        <f t="shared" si="0"/>
        <v>Desagregación compartida del bucle local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compartida'!$L59,'Consolidado Resultados'!$L$8:$L$705,0),3)=0,"",INDEX('Consolidado Resultados'!$A$8:$L$705,MATCH('Desagregacion compartida'!$L59,'Consolidado Resultados'!$L$8:$L$705,0),3))</f>
        <v/>
      </c>
      <c r="D59" s="4" t="str">
        <f>IF(INDEX('Consolidado Resultados'!$A$8:$L$705,MATCH('Desagregacion compartida'!$L59,'Consolidado Resultados'!$L$8:$L$705,0),3)=0,"",INDEX('Consolidado Resultados'!$A$8:$L$705,MATCH('Desagregacion compartida'!$L59,'Consolidado Resultados'!$L$8:$L$705,0),4))</f>
        <v/>
      </c>
      <c r="E59" s="4" t="str">
        <f>IF(INDEX('Consolidado Resultados'!$A$8:$L$705,MATCH('Desagregacion compartida'!$L59,'Consolidado Resultados'!$L$8:$L$705,0),3)=0,"",INDEX('Consolidado Resultados'!$A$8:$L$705,MATCH('Desagregacion compartida'!$L59,'Consolidado Resultados'!$L$8:$L$705,0),5))</f>
        <v/>
      </c>
      <c r="F59" s="4" t="str">
        <f>IF(INDEX('Consolidado Resultados'!$A$8:$L$705,MATCH('Desagregacion compartida'!$L59,'Consolidado Resultados'!$L$8:$L$705,0),3)=0,"",INDEX('Consolidado Resultados'!$A$8:$L$705,MATCH('Desagregacion compartida'!$L59,'Consolidado Resultados'!$L$8:$L$705,0),6))</f>
        <v/>
      </c>
      <c r="G59" s="4" t="str">
        <f>IF(INDEX('Consolidado Resultados'!$A$8:$L$705,MATCH('Desagregacion compartida'!$L59,'Consolidado Resultados'!$L$8:$L$705,0),3)=0,"",INDEX('Consolidado Resultados'!$A$8:$L$705,MATCH('Desagregacion compartida'!$L59,'Consolidado Resultados'!$L$8:$L$705,0),7))</f>
        <v/>
      </c>
      <c r="H59" s="4" t="str">
        <f>IF(INDEX('Consolidado Resultados'!$A$8:$L$705,MATCH('Desagregacion compartida'!$L59,'Consolidado Resultados'!$L$8:$L$705,0),3)=0,"",INDEX('Consolidado Resultados'!$A$8:$L$705,MATCH('Desagregacion compartida'!$L59,'Consolidado Resultados'!$L$8:$L$705,0),8))</f>
        <v/>
      </c>
      <c r="I59" s="19" t="str">
        <f>IF(INDEX('Consolidado Resultados'!$A$8:$L$705,MATCH('Desagregacion compartida'!$L59,'Consolidado Resultados'!$L$8:$L$705,0),3)=0,"",INDEX('Consolidado Resultados'!$A$8:$L$705,MATCH('Desagregacion compartida'!$L59,'Consolidado Resultados'!$L$8:$L$705,0),9))</f>
        <v/>
      </c>
      <c r="J59" s="19" t="str">
        <f>IF(INDEX('Consolidado Resultados'!$A$8:$L$705,MATCH('Desagregacion compartida'!$L59,'Consolidado Resultados'!$L$8:$L$705,0),3)=0,"",INDEX('Consolidado Resultados'!$A$8:$L$705,MATCH('Desagregacion compartida'!$L59,'Consolidado Resultados'!$L$8:$L$705,0),10))</f>
        <v/>
      </c>
      <c r="K59" s="52" t="str">
        <f>+IFERROR(INDEX('Ofertas insignia'!$B$17:$M$52,MATCH('Desagregacion compartida'!$B59,'Ofertas insignia'!$B$17:$B$52,0),MATCH('Desagregacion compartida'!$K$14,'Ofertas insignia'!$B$16:$M$16,0)),"")</f>
        <v/>
      </c>
      <c r="L59" s="38" t="str">
        <f t="shared" si="0"/>
        <v>Desagregación compartida del bucle local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compartida'!$L60,'Consolidado Resultados'!$L$8:$L$705,0),3)=0,"",INDEX('Consolidado Resultados'!$A$8:$L$705,MATCH('Desagregacion compartida'!$L60,'Consolidado Resultados'!$L$8:$L$705,0),3))</f>
        <v/>
      </c>
      <c r="D60" s="4" t="str">
        <f>IF(INDEX('Consolidado Resultados'!$A$8:$L$705,MATCH('Desagregacion compartida'!$L60,'Consolidado Resultados'!$L$8:$L$705,0),3)=0,"",INDEX('Consolidado Resultados'!$A$8:$L$705,MATCH('Desagregacion compartida'!$L60,'Consolidado Resultados'!$L$8:$L$705,0),4))</f>
        <v/>
      </c>
      <c r="E60" s="4" t="str">
        <f>IF(INDEX('Consolidado Resultados'!$A$8:$L$705,MATCH('Desagregacion compartida'!$L60,'Consolidado Resultados'!$L$8:$L$705,0),3)=0,"",INDEX('Consolidado Resultados'!$A$8:$L$705,MATCH('Desagregacion compartida'!$L60,'Consolidado Resultados'!$L$8:$L$705,0),5))</f>
        <v/>
      </c>
      <c r="F60" s="4" t="str">
        <f>IF(INDEX('Consolidado Resultados'!$A$8:$L$705,MATCH('Desagregacion compartida'!$L60,'Consolidado Resultados'!$L$8:$L$705,0),3)=0,"",INDEX('Consolidado Resultados'!$A$8:$L$705,MATCH('Desagregacion compartida'!$L60,'Consolidado Resultados'!$L$8:$L$705,0),6))</f>
        <v/>
      </c>
      <c r="G60" s="4" t="str">
        <f>IF(INDEX('Consolidado Resultados'!$A$8:$L$705,MATCH('Desagregacion compartida'!$L60,'Consolidado Resultados'!$L$8:$L$705,0),3)=0,"",INDEX('Consolidado Resultados'!$A$8:$L$705,MATCH('Desagregacion compartida'!$L60,'Consolidado Resultados'!$L$8:$L$705,0),7))</f>
        <v/>
      </c>
      <c r="H60" s="4" t="str">
        <f>IF(INDEX('Consolidado Resultados'!$A$8:$L$705,MATCH('Desagregacion compartida'!$L60,'Consolidado Resultados'!$L$8:$L$705,0),3)=0,"",INDEX('Consolidado Resultados'!$A$8:$L$705,MATCH('Desagregacion compartida'!$L60,'Consolidado Resultados'!$L$8:$L$705,0),8))</f>
        <v/>
      </c>
      <c r="I60" s="19" t="str">
        <f>IF(INDEX('Consolidado Resultados'!$A$8:$L$705,MATCH('Desagregacion compartida'!$L60,'Consolidado Resultados'!$L$8:$L$705,0),3)=0,"",INDEX('Consolidado Resultados'!$A$8:$L$705,MATCH('Desagregacion compartida'!$L60,'Consolidado Resultados'!$L$8:$L$705,0),9))</f>
        <v/>
      </c>
      <c r="J60" s="19" t="str">
        <f>IF(INDEX('Consolidado Resultados'!$A$8:$L$705,MATCH('Desagregacion compartida'!$L60,'Consolidado Resultados'!$L$8:$L$705,0),3)=0,"",INDEX('Consolidado Resultados'!$A$8:$L$705,MATCH('Desagregacion compartida'!$L60,'Consolidado Resultados'!$L$8:$L$705,0),10))</f>
        <v/>
      </c>
      <c r="K60" s="52" t="str">
        <f>+IFERROR(INDEX('Ofertas insignia'!$B$17:$M$52,MATCH('Desagregacion compartida'!$B60,'Ofertas insignia'!$B$17:$B$52,0),MATCH('Desagregacion compartida'!$K$14,'Ofertas insignia'!$B$16:$M$16,0)),"")</f>
        <v/>
      </c>
      <c r="L60" s="38" t="str">
        <f t="shared" si="0"/>
        <v>Desagregación compartida del bucle local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compartida'!$L61,'Consolidado Resultados'!$L$8:$L$705,0),3)=0,"",INDEX('Consolidado Resultados'!$A$8:$L$705,MATCH('Desagregacion compartida'!$L61,'Consolidado Resultados'!$L$8:$L$705,0),3))</f>
        <v/>
      </c>
      <c r="D61" s="4" t="str">
        <f>IF(INDEX('Consolidado Resultados'!$A$8:$L$705,MATCH('Desagregacion compartida'!$L61,'Consolidado Resultados'!$L$8:$L$705,0),3)=0,"",INDEX('Consolidado Resultados'!$A$8:$L$705,MATCH('Desagregacion compartida'!$L61,'Consolidado Resultados'!$L$8:$L$705,0),4))</f>
        <v/>
      </c>
      <c r="E61" s="4" t="str">
        <f>IF(INDEX('Consolidado Resultados'!$A$8:$L$705,MATCH('Desagregacion compartida'!$L61,'Consolidado Resultados'!$L$8:$L$705,0),3)=0,"",INDEX('Consolidado Resultados'!$A$8:$L$705,MATCH('Desagregacion compartida'!$L61,'Consolidado Resultados'!$L$8:$L$705,0),5))</f>
        <v/>
      </c>
      <c r="F61" s="4" t="str">
        <f>IF(INDEX('Consolidado Resultados'!$A$8:$L$705,MATCH('Desagregacion compartida'!$L61,'Consolidado Resultados'!$L$8:$L$705,0),3)=0,"",INDEX('Consolidado Resultados'!$A$8:$L$705,MATCH('Desagregacion compartida'!$L61,'Consolidado Resultados'!$L$8:$L$705,0),6))</f>
        <v/>
      </c>
      <c r="G61" s="4" t="str">
        <f>IF(INDEX('Consolidado Resultados'!$A$8:$L$705,MATCH('Desagregacion compartida'!$L61,'Consolidado Resultados'!$L$8:$L$705,0),3)=0,"",INDEX('Consolidado Resultados'!$A$8:$L$705,MATCH('Desagregacion compartida'!$L61,'Consolidado Resultados'!$L$8:$L$705,0),7))</f>
        <v/>
      </c>
      <c r="H61" s="4" t="str">
        <f>IF(INDEX('Consolidado Resultados'!$A$8:$L$705,MATCH('Desagregacion compartida'!$L61,'Consolidado Resultados'!$L$8:$L$705,0),3)=0,"",INDEX('Consolidado Resultados'!$A$8:$L$705,MATCH('Desagregacion compartida'!$L61,'Consolidado Resultados'!$L$8:$L$705,0),8))</f>
        <v/>
      </c>
      <c r="I61" s="19" t="str">
        <f>IF(INDEX('Consolidado Resultados'!$A$8:$L$705,MATCH('Desagregacion compartida'!$L61,'Consolidado Resultados'!$L$8:$L$705,0),3)=0,"",INDEX('Consolidado Resultados'!$A$8:$L$705,MATCH('Desagregacion compartida'!$L61,'Consolidado Resultados'!$L$8:$L$705,0),9))</f>
        <v/>
      </c>
      <c r="J61" s="19" t="str">
        <f>IF(INDEX('Consolidado Resultados'!$A$8:$L$705,MATCH('Desagregacion compartida'!$L61,'Consolidado Resultados'!$L$8:$L$705,0),3)=0,"",INDEX('Consolidado Resultados'!$A$8:$L$705,MATCH('Desagregacion compartida'!$L61,'Consolidado Resultados'!$L$8:$L$705,0),10))</f>
        <v/>
      </c>
      <c r="K61" s="52" t="str">
        <f>+IFERROR(INDEX('Ofertas insignia'!$B$17:$M$52,MATCH('Desagregacion compartida'!$B61,'Ofertas insignia'!$B$17:$B$52,0),MATCH('Desagregacion compartida'!$K$14,'Ofertas insignia'!$B$16:$M$16,0)),"")</f>
        <v/>
      </c>
      <c r="L61" s="38" t="str">
        <f t="shared" si="0"/>
        <v>Desagregación compartida del bucle local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compartida'!$L62,'Consolidado Resultados'!$L$8:$L$705,0),3)=0,"",INDEX('Consolidado Resultados'!$A$8:$L$705,MATCH('Desagregacion compartida'!$L62,'Consolidado Resultados'!$L$8:$L$705,0),3))</f>
        <v/>
      </c>
      <c r="D62" s="4" t="str">
        <f>IF(INDEX('Consolidado Resultados'!$A$8:$L$705,MATCH('Desagregacion compartida'!$L62,'Consolidado Resultados'!$L$8:$L$705,0),3)=0,"",INDEX('Consolidado Resultados'!$A$8:$L$705,MATCH('Desagregacion compartida'!$L62,'Consolidado Resultados'!$L$8:$L$705,0),4))</f>
        <v/>
      </c>
      <c r="E62" s="4" t="str">
        <f>IF(INDEX('Consolidado Resultados'!$A$8:$L$705,MATCH('Desagregacion compartida'!$L62,'Consolidado Resultados'!$L$8:$L$705,0),3)=0,"",INDEX('Consolidado Resultados'!$A$8:$L$705,MATCH('Desagregacion compartida'!$L62,'Consolidado Resultados'!$L$8:$L$705,0),5))</f>
        <v/>
      </c>
      <c r="F62" s="4" t="str">
        <f>IF(INDEX('Consolidado Resultados'!$A$8:$L$705,MATCH('Desagregacion compartida'!$L62,'Consolidado Resultados'!$L$8:$L$705,0),3)=0,"",INDEX('Consolidado Resultados'!$A$8:$L$705,MATCH('Desagregacion compartida'!$L62,'Consolidado Resultados'!$L$8:$L$705,0),6))</f>
        <v/>
      </c>
      <c r="G62" s="4" t="str">
        <f>IF(INDEX('Consolidado Resultados'!$A$8:$L$705,MATCH('Desagregacion compartida'!$L62,'Consolidado Resultados'!$L$8:$L$705,0),3)=0,"",INDEX('Consolidado Resultados'!$A$8:$L$705,MATCH('Desagregacion compartida'!$L62,'Consolidado Resultados'!$L$8:$L$705,0),7))</f>
        <v/>
      </c>
      <c r="H62" s="4" t="str">
        <f>IF(INDEX('Consolidado Resultados'!$A$8:$L$705,MATCH('Desagregacion compartida'!$L62,'Consolidado Resultados'!$L$8:$L$705,0),3)=0,"",INDEX('Consolidado Resultados'!$A$8:$L$705,MATCH('Desagregacion compartida'!$L62,'Consolidado Resultados'!$L$8:$L$705,0),8))</f>
        <v/>
      </c>
      <c r="I62" s="19" t="str">
        <f>IF(INDEX('Consolidado Resultados'!$A$8:$L$705,MATCH('Desagregacion compartida'!$L62,'Consolidado Resultados'!$L$8:$L$705,0),3)=0,"",INDEX('Consolidado Resultados'!$A$8:$L$705,MATCH('Desagregacion compartida'!$L62,'Consolidado Resultados'!$L$8:$L$705,0),9))</f>
        <v/>
      </c>
      <c r="J62" s="19" t="str">
        <f>IF(INDEX('Consolidado Resultados'!$A$8:$L$705,MATCH('Desagregacion compartida'!$L62,'Consolidado Resultados'!$L$8:$L$705,0),3)=0,"",INDEX('Consolidado Resultados'!$A$8:$L$705,MATCH('Desagregacion compartida'!$L62,'Consolidado Resultados'!$L$8:$L$705,0),10))</f>
        <v/>
      </c>
      <c r="K62" s="52" t="str">
        <f>+IFERROR(INDEX('Ofertas insignia'!$B$17:$M$52,MATCH('Desagregacion compartida'!$B62,'Ofertas insignia'!$B$17:$B$52,0),MATCH('Desagregacion compartida'!$K$14,'Ofertas insignia'!$B$16:$M$16,0)),"")</f>
        <v/>
      </c>
      <c r="L62" s="38" t="str">
        <f t="shared" si="0"/>
        <v>Desagregación compartida del bucle local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compartida'!$L63,'Consolidado Resultados'!$L$8:$L$705,0),3)=0,"",INDEX('Consolidado Resultados'!$A$8:$L$705,MATCH('Desagregacion compartida'!$L63,'Consolidado Resultados'!$L$8:$L$705,0),3))</f>
        <v/>
      </c>
      <c r="D63" s="4" t="str">
        <f>IF(INDEX('Consolidado Resultados'!$A$8:$L$705,MATCH('Desagregacion compartida'!$L63,'Consolidado Resultados'!$L$8:$L$705,0),3)=0,"",INDEX('Consolidado Resultados'!$A$8:$L$705,MATCH('Desagregacion compartida'!$L63,'Consolidado Resultados'!$L$8:$L$705,0),4))</f>
        <v/>
      </c>
      <c r="E63" s="4" t="str">
        <f>IF(INDEX('Consolidado Resultados'!$A$8:$L$705,MATCH('Desagregacion compartida'!$L63,'Consolidado Resultados'!$L$8:$L$705,0),3)=0,"",INDEX('Consolidado Resultados'!$A$8:$L$705,MATCH('Desagregacion compartida'!$L63,'Consolidado Resultados'!$L$8:$L$705,0),5))</f>
        <v/>
      </c>
      <c r="F63" s="4" t="str">
        <f>IF(INDEX('Consolidado Resultados'!$A$8:$L$705,MATCH('Desagregacion compartida'!$L63,'Consolidado Resultados'!$L$8:$L$705,0),3)=0,"",INDEX('Consolidado Resultados'!$A$8:$L$705,MATCH('Desagregacion compartida'!$L63,'Consolidado Resultados'!$L$8:$L$705,0),6))</f>
        <v/>
      </c>
      <c r="G63" s="4" t="str">
        <f>IF(INDEX('Consolidado Resultados'!$A$8:$L$705,MATCH('Desagregacion compartida'!$L63,'Consolidado Resultados'!$L$8:$L$705,0),3)=0,"",INDEX('Consolidado Resultados'!$A$8:$L$705,MATCH('Desagregacion compartida'!$L63,'Consolidado Resultados'!$L$8:$L$705,0),7))</f>
        <v/>
      </c>
      <c r="H63" s="4" t="str">
        <f>IF(INDEX('Consolidado Resultados'!$A$8:$L$705,MATCH('Desagregacion compartida'!$L63,'Consolidado Resultados'!$L$8:$L$705,0),3)=0,"",INDEX('Consolidado Resultados'!$A$8:$L$705,MATCH('Desagregacion compartida'!$L63,'Consolidado Resultados'!$L$8:$L$705,0),8))</f>
        <v/>
      </c>
      <c r="I63" s="19" t="str">
        <f>IF(INDEX('Consolidado Resultados'!$A$8:$L$705,MATCH('Desagregacion compartida'!$L63,'Consolidado Resultados'!$L$8:$L$705,0),3)=0,"",INDEX('Consolidado Resultados'!$A$8:$L$705,MATCH('Desagregacion compartida'!$L63,'Consolidado Resultados'!$L$8:$L$705,0),9))</f>
        <v/>
      </c>
      <c r="J63" s="19" t="str">
        <f>IF(INDEX('Consolidado Resultados'!$A$8:$L$705,MATCH('Desagregacion compartida'!$L63,'Consolidado Resultados'!$L$8:$L$705,0),3)=0,"",INDEX('Consolidado Resultados'!$A$8:$L$705,MATCH('Desagregacion compartida'!$L63,'Consolidado Resultados'!$L$8:$L$705,0),10))</f>
        <v/>
      </c>
      <c r="K63" s="52" t="str">
        <f>+IFERROR(INDEX('Ofertas insignia'!$B$17:$M$52,MATCH('Desagregacion compartida'!$B63,'Ofertas insignia'!$B$17:$B$52,0),MATCH('Desagregacion compartida'!$K$14,'Ofertas insignia'!$B$16:$M$16,0)),"")</f>
        <v/>
      </c>
      <c r="L63" s="38" t="str">
        <f t="shared" si="0"/>
        <v>Desagregación compartida del bucle local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compartida'!$L64,'Consolidado Resultados'!$L$8:$L$705,0),3)=0,"",INDEX('Consolidado Resultados'!$A$8:$L$705,MATCH('Desagregacion compartida'!$L64,'Consolidado Resultados'!$L$8:$L$705,0),3))</f>
        <v/>
      </c>
      <c r="D64" s="4" t="str">
        <f>IF(INDEX('Consolidado Resultados'!$A$8:$L$705,MATCH('Desagregacion compartida'!$L64,'Consolidado Resultados'!$L$8:$L$705,0),3)=0,"",INDEX('Consolidado Resultados'!$A$8:$L$705,MATCH('Desagregacion compartida'!$L64,'Consolidado Resultados'!$L$8:$L$705,0),4))</f>
        <v/>
      </c>
      <c r="E64" s="4" t="str">
        <f>IF(INDEX('Consolidado Resultados'!$A$8:$L$705,MATCH('Desagregacion compartida'!$L64,'Consolidado Resultados'!$L$8:$L$705,0),3)=0,"",INDEX('Consolidado Resultados'!$A$8:$L$705,MATCH('Desagregacion compartida'!$L64,'Consolidado Resultados'!$L$8:$L$705,0),5))</f>
        <v/>
      </c>
      <c r="F64" s="4" t="str">
        <f>IF(INDEX('Consolidado Resultados'!$A$8:$L$705,MATCH('Desagregacion compartida'!$L64,'Consolidado Resultados'!$L$8:$L$705,0),3)=0,"",INDEX('Consolidado Resultados'!$A$8:$L$705,MATCH('Desagregacion compartida'!$L64,'Consolidado Resultados'!$L$8:$L$705,0),6))</f>
        <v/>
      </c>
      <c r="G64" s="4" t="str">
        <f>IF(INDEX('Consolidado Resultados'!$A$8:$L$705,MATCH('Desagregacion compartida'!$L64,'Consolidado Resultados'!$L$8:$L$705,0),3)=0,"",INDEX('Consolidado Resultados'!$A$8:$L$705,MATCH('Desagregacion compartida'!$L64,'Consolidado Resultados'!$L$8:$L$705,0),7))</f>
        <v/>
      </c>
      <c r="H64" s="4" t="str">
        <f>IF(INDEX('Consolidado Resultados'!$A$8:$L$705,MATCH('Desagregacion compartida'!$L64,'Consolidado Resultados'!$L$8:$L$705,0),3)=0,"",INDEX('Consolidado Resultados'!$A$8:$L$705,MATCH('Desagregacion compartida'!$L64,'Consolidado Resultados'!$L$8:$L$705,0),8))</f>
        <v/>
      </c>
      <c r="I64" s="19" t="str">
        <f>IF(INDEX('Consolidado Resultados'!$A$8:$L$705,MATCH('Desagregacion compartida'!$L64,'Consolidado Resultados'!$L$8:$L$705,0),3)=0,"",INDEX('Consolidado Resultados'!$A$8:$L$705,MATCH('Desagregacion compartida'!$L64,'Consolidado Resultados'!$L$8:$L$705,0),9))</f>
        <v/>
      </c>
      <c r="J64" s="19" t="str">
        <f>IF(INDEX('Consolidado Resultados'!$A$8:$L$705,MATCH('Desagregacion compartida'!$L64,'Consolidado Resultados'!$L$8:$L$705,0),3)=0,"",INDEX('Consolidado Resultados'!$A$8:$L$705,MATCH('Desagregacion compartida'!$L64,'Consolidado Resultados'!$L$8:$L$705,0),10))</f>
        <v/>
      </c>
      <c r="K64" s="52" t="str">
        <f>+IFERROR(INDEX('Ofertas insignia'!$B$17:$M$52,MATCH('Desagregacion compartida'!$B64,'Ofertas insignia'!$B$17:$B$52,0),MATCH('Desagregacion compartida'!$K$14,'Ofertas insignia'!$B$16:$M$16,0)),"")</f>
        <v/>
      </c>
      <c r="L64" s="38" t="str">
        <f t="shared" si="0"/>
        <v>Desagregación compartida del bucle local</v>
      </c>
    </row>
    <row r="65" spans="11:11" x14ac:dyDescent="0.35">
      <c r="K65" s="52" t="str">
        <f>+IFERROR(INDEX('Ofertas insignia'!$B$17:$M$52,MATCH('Desagregacion compartida'!$B65,'Ofertas insignia'!$B$17:$B$52,0),MATCH('Desagregacion compartida'!$K$14,'Ofertas insignia'!$B$16:$M$16,0)),"")</f>
        <v/>
      </c>
    </row>
    <row r="66" spans="11:11" x14ac:dyDescent="0.35">
      <c r="K66" s="52" t="str">
        <f>+IFERROR(INDEX('Ofertas insignia'!$B$17:$M$52,MATCH('Desagregacion compartida'!$B66,'Ofertas insignia'!$B$17:$B$52,0),MATCH('Desagregacion compartida'!$K$14,'Ofertas insignia'!$B$16:$M$16,0)),"")</f>
        <v/>
      </c>
    </row>
    <row r="67" spans="11:11" x14ac:dyDescent="0.35">
      <c r="K67" s="52" t="str">
        <f>+IFERROR(INDEX('Ofertas insignia'!$B$17:$M$52,MATCH('Desagregacion compartida'!$B67,'Ofertas insignia'!$B$17:$B$52,0),MATCH('Desagregacion compartida'!$K$14,'Ofertas insignia'!$B$16:$M$16,0)),"")</f>
        <v/>
      </c>
    </row>
    <row r="68" spans="11:11" x14ac:dyDescent="0.35">
      <c r="K68" s="52" t="str">
        <f>+IFERROR(INDEX('Ofertas insignia'!$B$17:$M$52,MATCH('Desagregacion compartida'!$B68,'Ofertas insignia'!$B$17:$B$52,0),MATCH('Desagregacion compartida'!$K$14,'Ofertas insignia'!$B$16:$M$16,0)),"")</f>
        <v/>
      </c>
    </row>
    <row r="69" spans="11:11" x14ac:dyDescent="0.35">
      <c r="K69" s="52" t="str">
        <f>+IFERROR(INDEX('Ofertas insignia'!$B$17:$M$52,MATCH('Desagregacion compartida'!$B69,'Ofertas insignia'!$B$17:$B$52,0),MATCH('Desagregacion compartida'!$K$14,'Ofertas insignia'!$B$16:$M$16,0)),"")</f>
        <v/>
      </c>
    </row>
    <row r="70" spans="11:11" x14ac:dyDescent="0.35">
      <c r="K70" s="52" t="str">
        <f>+IFERROR(INDEX('Ofertas insignia'!$B$17:$M$52,MATCH('Desagregacion compartida'!$B70,'Ofertas insignia'!$B$17:$B$52,0),MATCH('Desagregacion compartida'!$K$14,'Ofertas insignia'!$B$16:$M$16,0)),"")</f>
        <v/>
      </c>
    </row>
    <row r="71" spans="11:11" x14ac:dyDescent="0.35">
      <c r="K71" s="52" t="str">
        <f>+IFERROR(INDEX('Ofertas insignia'!$B$17:$M$52,MATCH('Desagregacion compartida'!$B71,'Ofertas insignia'!$B$17:$B$52,0),MATCH('Desagregacion compartida'!$K$14,'Ofertas insignia'!$B$16:$M$16,0)),"")</f>
        <v/>
      </c>
    </row>
    <row r="72" spans="11:11" x14ac:dyDescent="0.35">
      <c r="K72" s="52" t="str">
        <f>+IFERROR(INDEX('Ofertas insignia'!$B$17:$M$52,MATCH('Desagregacion compartida'!$B72,'Ofertas insignia'!$B$17:$B$52,0),MATCH('Desagregacion compartida'!$K$14,'Ofertas insignia'!$B$16:$M$16,0)),"")</f>
        <v/>
      </c>
    </row>
    <row r="73" spans="11:11" x14ac:dyDescent="0.35">
      <c r="K73" s="52" t="str">
        <f>+IFERROR(INDEX('Ofertas insignia'!$B$17:$M$52,MATCH('Desagregacion compartida'!$B73,'Ofertas insignia'!$B$17:$B$52,0),MATCH('Desagregacion compartida'!$K$14,'Ofertas insignia'!$B$16:$M$16,0)),"")</f>
        <v/>
      </c>
    </row>
    <row r="74" spans="11:11" x14ac:dyDescent="0.35">
      <c r="K74" s="52" t="str">
        <f>+IFERROR(INDEX('Ofertas insignia'!$B$17:$M$52,MATCH('Desagregacion compartida'!$B74,'Ofertas insignia'!$B$17:$B$52,0),MATCH('Desagregacion compartida'!$K$14,'Ofertas insignia'!$B$16:$M$16,0)),"")</f>
        <v/>
      </c>
    </row>
    <row r="75" spans="11:11" x14ac:dyDescent="0.35">
      <c r="K75" s="52" t="str">
        <f>+IFERROR(INDEX('Ofertas insignia'!$B$17:$M$52,MATCH('Desagregacion compartida'!$B75,'Ofertas insignia'!$B$17:$B$52,0),MATCH('Desagregacion compartida'!$K$14,'Ofertas insignia'!$B$16:$M$16,0)),"")</f>
        <v/>
      </c>
    </row>
    <row r="76" spans="11:11" x14ac:dyDescent="0.35">
      <c r="K76" s="52" t="str">
        <f>+IFERROR(INDEX('Ofertas insignia'!$B$17:$M$52,MATCH('Desagregacion compartida'!$B76,'Ofertas insignia'!$B$17:$B$52,0),MATCH('Desagregacion compartida'!$K$14,'Ofertas insignia'!$B$16:$M$16,0)),"")</f>
        <v/>
      </c>
    </row>
    <row r="77" spans="11:11" x14ac:dyDescent="0.35">
      <c r="K77" s="52" t="str">
        <f>+IFERROR(INDEX('Ofertas insignia'!$B$17:$M$52,MATCH('Desagregacion compartida'!$B77,'Ofertas insignia'!$B$17:$B$52,0),MATCH('Desagregacion compartida'!$K$14,'Ofertas insignia'!$B$16:$M$16,0)),"")</f>
        <v/>
      </c>
    </row>
    <row r="78" spans="11:11" x14ac:dyDescent="0.35">
      <c r="K78" s="52" t="str">
        <f>+IFERROR(INDEX('Ofertas insignia'!$B$17:$M$52,MATCH('Desagregacion compartida'!$B78,'Ofertas insignia'!$B$17:$B$52,0),MATCH('Desagregacion compartida'!$K$14,'Ofertas insignia'!$B$16:$M$16,0)),"")</f>
        <v/>
      </c>
    </row>
    <row r="79" spans="11:11" x14ac:dyDescent="0.35">
      <c r="K79" s="52" t="str">
        <f>+IFERROR(INDEX('Ofertas insignia'!$B$17:$M$52,MATCH('Desagregacion compartida'!$B79,'Ofertas insignia'!$B$17:$B$52,0),MATCH('Desagregacion compartida'!$K$14,'Ofertas insignia'!$B$16:$M$16,0)),"")</f>
        <v/>
      </c>
    </row>
    <row r="80" spans="11:11" x14ac:dyDescent="0.35">
      <c r="K80" s="52" t="str">
        <f>+IFERROR(INDEX('Ofertas insignia'!$B$17:$M$52,MATCH('Desagregacion compartida'!$B80,'Ofertas insignia'!$B$17:$B$52,0),MATCH('Desagregacion compartida'!$K$14,'Ofertas insignia'!$B$16:$M$16,0)),"")</f>
        <v/>
      </c>
    </row>
    <row r="81" spans="11:11" x14ac:dyDescent="0.35">
      <c r="K81" s="52" t="str">
        <f>+IFERROR(INDEX('Ofertas insignia'!$B$17:$M$52,MATCH('Desagregacion compartida'!$B81,'Ofertas insignia'!$B$17:$B$52,0),MATCH('Desagregacion compartida'!$K$14,'Ofertas insignia'!$B$16:$M$16,0)),"")</f>
        <v/>
      </c>
    </row>
    <row r="82" spans="11:11" x14ac:dyDescent="0.35">
      <c r="K82" s="52" t="str">
        <f>+IFERROR(INDEX('Ofertas insignia'!$B$17:$M$52,MATCH('Desagregacion compartida'!$B82,'Ofertas insignia'!$B$17:$B$52,0),MATCH('Desagregacion compartida'!$K$14,'Ofertas insignia'!$B$16:$M$16,0)),"")</f>
        <v/>
      </c>
    </row>
    <row r="83" spans="11:11" x14ac:dyDescent="0.35">
      <c r="K83" s="52" t="str">
        <f>+IFERROR(INDEX('Ofertas insignia'!$B$17:$M$52,MATCH('Desagregacion compartida'!$B83,'Ofertas insignia'!$B$17:$B$52,0),MATCH('Desagregacion compartida'!$K$14,'Ofertas insignia'!$B$16:$M$16,0)),"")</f>
        <v/>
      </c>
    </row>
    <row r="84" spans="11:11" x14ac:dyDescent="0.35">
      <c r="K84" s="52" t="str">
        <f>+IFERROR(INDEX('Ofertas insignia'!$B$17:$M$52,MATCH('Desagregacion compartida'!$B84,'Ofertas insignia'!$B$17:$B$52,0),MATCH('Desagregacion compartida'!$K$14,'Ofertas insignia'!$B$16:$M$16,0)),"")</f>
        <v/>
      </c>
    </row>
    <row r="85" spans="11:11" x14ac:dyDescent="0.35">
      <c r="K85" s="52" t="str">
        <f>+IFERROR(INDEX('Ofertas insignia'!$B$17:$M$52,MATCH('Desagregacion compartida'!$B85,'Ofertas insignia'!$B$17:$B$52,0),MATCH('Desagregacion compartida'!$K$14,'Ofertas insignia'!$B$16:$M$16,0)),"")</f>
        <v/>
      </c>
    </row>
    <row r="86" spans="11:11" x14ac:dyDescent="0.35">
      <c r="K86" s="52" t="str">
        <f>+IFERROR(INDEX('Ofertas insignia'!$B$17:$M$52,MATCH('Desagregacion compartida'!$B86,'Ofertas insignia'!$B$17:$B$52,0),MATCH('Desagregacion compartida'!$K$14,'Ofertas insignia'!$B$16:$M$16,0)),"")</f>
        <v/>
      </c>
    </row>
    <row r="87" spans="11:11" x14ac:dyDescent="0.35">
      <c r="K87" s="52" t="str">
        <f>+IFERROR(INDEX('Ofertas insignia'!$B$17:$M$52,MATCH('Desagregacion compartida'!$B87,'Ofertas insignia'!$B$17:$B$52,0),MATCH('Desagregacion compartida'!$K$14,'Ofertas insignia'!$B$16:$M$16,0)),"")</f>
        <v/>
      </c>
    </row>
    <row r="88" spans="11:11" x14ac:dyDescent="0.35">
      <c r="K88" s="52" t="str">
        <f>+IFERROR(INDEX('Ofertas insignia'!$B$17:$M$52,MATCH('Desagregacion compartida'!$B88,'Ofertas insignia'!$B$17:$B$52,0),MATCH('Desagregacion compartida'!$K$14,'Ofertas insignia'!$B$16:$M$16,0)),"")</f>
        <v/>
      </c>
    </row>
    <row r="89" spans="11:11" x14ac:dyDescent="0.35">
      <c r="K89" s="52" t="str">
        <f>+IFERROR(INDEX('Ofertas insignia'!$B$17:$M$52,MATCH('Desagregacion compartida'!$B89,'Ofertas insignia'!$B$17:$B$52,0),MATCH('Desagregacion compartida'!$K$14,'Ofertas insignia'!$B$16:$M$16,0)),"")</f>
        <v/>
      </c>
    </row>
    <row r="90" spans="11:11" x14ac:dyDescent="0.35">
      <c r="K90" s="52" t="str">
        <f>+IFERROR(INDEX('Ofertas insignia'!$B$17:$M$52,MATCH('Desagregacion compartida'!$B90,'Ofertas insignia'!$B$17:$B$52,0),MATCH('Desagregacion compartida'!$K$14,'Ofertas insignia'!$B$16:$M$16,0)),"")</f>
        <v/>
      </c>
    </row>
    <row r="91" spans="11:11" x14ac:dyDescent="0.35">
      <c r="K91" s="52" t="str">
        <f>+IFERROR(INDEX('Ofertas insignia'!$B$17:$M$52,MATCH('Desagregacion compartida'!$B91,'Ofertas insignia'!$B$17:$B$52,0),MATCH('Desagregacion compartida'!$K$14,'Ofertas insignia'!$B$16:$M$16,0)),"")</f>
        <v/>
      </c>
    </row>
    <row r="92" spans="11:11" x14ac:dyDescent="0.35">
      <c r="K92" s="52" t="str">
        <f>+IFERROR(INDEX('Ofertas insignia'!$B$17:$M$52,MATCH('Desagregacion compartida'!$B92,'Ofertas insignia'!$B$17:$B$52,0),MATCH('Desagregacion compartida'!$K$14,'Ofertas insignia'!$B$16:$M$16,0)),"")</f>
        <v/>
      </c>
    </row>
    <row r="93" spans="11:11" x14ac:dyDescent="0.35">
      <c r="K93" s="52" t="str">
        <f>+IFERROR(INDEX('Ofertas insignia'!$B$17:$M$52,MATCH('Desagregacion compartida'!$B93,'Ofertas insignia'!$B$17:$B$52,0),MATCH('Desagregacion compartida'!$K$14,'Ofertas insignia'!$B$16:$M$16,0)),"")</f>
        <v/>
      </c>
    </row>
    <row r="94" spans="11:11" x14ac:dyDescent="0.35">
      <c r="K94" s="52" t="str">
        <f>+IFERROR(INDEX('Ofertas insignia'!$B$17:$M$52,MATCH('Desagregacion compartida'!$B94,'Ofertas insignia'!$B$17:$B$52,0),MATCH('Desagregacion compartida'!$K$14,'Ofertas insignia'!$B$16:$M$16,0)),"")</f>
        <v/>
      </c>
    </row>
    <row r="95" spans="11:11" x14ac:dyDescent="0.35">
      <c r="K95" s="52" t="str">
        <f>+IFERROR(INDEX('Ofertas insignia'!$B$17:$M$52,MATCH('Desagregacion compartida'!$B95,'Ofertas insignia'!$B$17:$B$52,0),MATCH('Desagregacion compartida'!$K$14,'Ofertas insignia'!$B$16:$M$16,0)),"")</f>
        <v/>
      </c>
    </row>
    <row r="96" spans="11:11" x14ac:dyDescent="0.35">
      <c r="K96" s="52" t="str">
        <f>+IFERROR(INDEX('Ofertas insignia'!$B$17:$M$52,MATCH('Desagregacion compartida'!$B96,'Ofertas insignia'!$B$17:$B$52,0),MATCH('Desagregacion compartida'!$K$14,'Ofertas insignia'!$B$16:$M$16,0)),"")</f>
        <v/>
      </c>
    </row>
    <row r="97" spans="11:11" x14ac:dyDescent="0.35">
      <c r="K97" s="52" t="str">
        <f>+IFERROR(INDEX('Ofertas insignia'!$B$17:$M$52,MATCH('Desagregacion compartida'!$B97,'Ofertas insignia'!$B$17:$B$52,0),MATCH('Desagregacion compartida'!$K$14,'Ofertas insignia'!$B$16:$M$16,0)),"")</f>
        <v/>
      </c>
    </row>
    <row r="98" spans="11:11" x14ac:dyDescent="0.35">
      <c r="K98" s="52" t="str">
        <f>+IFERROR(INDEX('Ofertas insignia'!$B$17:$M$52,MATCH('Desagregacion compartida'!$B98,'Ofertas insignia'!$B$17:$B$52,0),MATCH('Desagregacion compartida'!$K$14,'Ofertas insignia'!$B$16:$M$16,0)),"")</f>
        <v/>
      </c>
    </row>
    <row r="99" spans="11:11" x14ac:dyDescent="0.35">
      <c r="K99" s="52" t="str">
        <f>+IFERROR(INDEX('Ofertas insignia'!$B$17:$M$52,MATCH('Desagregacion compartida'!$B99,'Ofertas insignia'!$B$17:$B$52,0),MATCH('Desagregacion compartida'!$K$14,'Ofertas insignia'!$B$16:$M$16,0)),"")</f>
        <v/>
      </c>
    </row>
    <row r="100" spans="11:11" x14ac:dyDescent="0.35">
      <c r="K100" s="52" t="str">
        <f>+IFERROR(INDEX('Ofertas insignia'!$B$17:$M$52,MATCH('Desagregacion compartida'!$B100,'Ofertas insignia'!$B$17:$B$52,0),MATCH('Desagregacion compartida'!$K$14,'Ofertas insignia'!$B$16:$M$16,0)),"")</f>
        <v/>
      </c>
    </row>
    <row r="101" spans="11:11" x14ac:dyDescent="0.35">
      <c r="K101" s="52" t="str">
        <f>+IFERROR(INDEX('Ofertas insignia'!$B$17:$M$52,MATCH('Desagregacion compartida'!$B101,'Ofertas insignia'!$B$17:$B$52,0),MATCH('Desagregacion compartida'!$K$14,'Ofertas insignia'!$B$16:$M$16,0)),"")</f>
        <v/>
      </c>
    </row>
    <row r="102" spans="11:11" x14ac:dyDescent="0.35">
      <c r="K102" s="52" t="str">
        <f>+IFERROR(INDEX('Ofertas insignia'!$B$17:$M$52,MATCH('Desagregacion compartida'!$B102,'Ofertas insignia'!$B$17:$B$52,0),MATCH('Desagregacion compartida'!$K$14,'Ofertas insignia'!$B$16:$M$16,0)),"")</f>
        <v/>
      </c>
    </row>
    <row r="103" spans="11:11" x14ac:dyDescent="0.35">
      <c r="K103" s="52" t="str">
        <f>+IFERROR(INDEX('Ofertas insignia'!$B$17:$M$52,MATCH('Desagregacion compartida'!$B103,'Ofertas insignia'!$B$17:$B$52,0),MATCH('Desagregacion compartida'!$K$14,'Ofertas insignia'!$B$16:$M$16,0)),"")</f>
        <v/>
      </c>
    </row>
    <row r="104" spans="11:11" x14ac:dyDescent="0.35">
      <c r="K104" s="52" t="str">
        <f>+IFERROR(INDEX('Ofertas insignia'!$B$17:$M$52,MATCH('Desagregacion compartida'!$B104,'Ofertas insignia'!$B$17:$B$52,0),MATCH('Desagregacion compartida'!$K$14,'Ofertas insignia'!$B$16:$M$16,0)),"")</f>
        <v/>
      </c>
    </row>
    <row r="105" spans="11:11" x14ac:dyDescent="0.35">
      <c r="K105" s="52" t="str">
        <f>+IFERROR(INDEX('Ofertas insignia'!$B$17:$M$52,MATCH('Desagregacion compartida'!$B105,'Ofertas insignia'!$B$17:$B$52,0),MATCH('Desagregacion compartida'!$K$14,'Ofertas insignia'!$B$16:$M$16,0)),"")</f>
        <v/>
      </c>
    </row>
    <row r="106" spans="11:11" x14ac:dyDescent="0.35">
      <c r="K106" s="52" t="str">
        <f>+IFERROR(INDEX('Ofertas insignia'!$B$17:$M$52,MATCH('Desagregacion compartida'!$B106,'Ofertas insignia'!$B$17:$B$52,0),MATCH('Desagregacion compartida'!$K$14,'Ofertas insignia'!$B$16:$M$16,0)),"")</f>
        <v/>
      </c>
    </row>
    <row r="107" spans="11:11" x14ac:dyDescent="0.35">
      <c r="K107" s="52" t="str">
        <f>+IFERROR(INDEX('Ofertas insignia'!$B$17:$M$52,MATCH('Desagregacion compartida'!$B107,'Ofertas insignia'!$B$17:$B$52,0),MATCH('Desagregacion compartida'!$K$14,'Ofertas insignia'!$B$16:$M$16,0)),"")</f>
        <v/>
      </c>
    </row>
    <row r="108" spans="11:11" x14ac:dyDescent="0.35">
      <c r="K108" s="52" t="str">
        <f>+IFERROR(INDEX('Ofertas insignia'!$B$17:$M$52,MATCH('Desagregacion compartida'!$B108,'Ofertas insignia'!$B$17:$B$52,0),MATCH('Desagregacion compartida'!$K$14,'Ofertas insignia'!$B$16:$M$16,0)),"")</f>
        <v/>
      </c>
    </row>
    <row r="109" spans="11:11" x14ac:dyDescent="0.35">
      <c r="K109" s="52" t="str">
        <f>+IFERROR(INDEX('Ofertas insignia'!$B$17:$M$52,MATCH('Desagregacion compartida'!$B109,'Ofertas insignia'!$B$17:$B$52,0),MATCH('Desagregacion compartida'!$K$14,'Ofertas insignia'!$B$16:$M$16,0)),"")</f>
        <v/>
      </c>
    </row>
    <row r="110" spans="11:11" x14ac:dyDescent="0.35">
      <c r="K110" s="52" t="str">
        <f>+IFERROR(INDEX('Ofertas insignia'!$B$17:$M$52,MATCH('Desagregacion compartida'!$B110,'Ofertas insignia'!$B$17:$B$52,0),MATCH('Desagregacion compartida'!$K$14,'Ofertas insignia'!$B$16:$M$16,0)),"")</f>
        <v/>
      </c>
    </row>
    <row r="111" spans="11:11" x14ac:dyDescent="0.35">
      <c r="K111" s="52" t="str">
        <f>+IFERROR(INDEX('Ofertas insignia'!$B$17:$M$52,MATCH('Desagregacion compartida'!$B111,'Ofertas insignia'!$B$17:$B$52,0),MATCH('Desagregacion compartida'!$K$14,'Ofertas insignia'!$B$16:$M$16,0)),"")</f>
        <v/>
      </c>
    </row>
    <row r="112" spans="11:11" x14ac:dyDescent="0.35">
      <c r="K112" s="52" t="str">
        <f>+IFERROR(INDEX('Ofertas insignia'!$B$17:$M$52,MATCH('Desagregacion compartida'!$B112,'Ofertas insignia'!$B$17:$B$52,0),MATCH('Desagregacion compartida'!$K$14,'Ofertas insignia'!$B$16:$M$16,0)),"")</f>
        <v/>
      </c>
    </row>
    <row r="113" spans="11:11" x14ac:dyDescent="0.35">
      <c r="K113" s="52" t="str">
        <f>+IFERROR(INDEX('Ofertas insignia'!$B$17:$M$52,MATCH('Desagregacion compartida'!$B113,'Ofertas insignia'!$B$17:$B$52,0),MATCH('Desagregacion compartida'!$K$14,'Ofertas insignia'!$B$16:$M$16,0)),"")</f>
        <v/>
      </c>
    </row>
    <row r="114" spans="11:11" x14ac:dyDescent="0.35">
      <c r="K114" s="52" t="str">
        <f>+IFERROR(INDEX('Ofertas insignia'!$B$17:$M$52,MATCH('Desagregacion compartida'!$B114,'Ofertas insignia'!$B$17:$B$52,0),MATCH('Desagregacion compartida'!$K$14,'Ofertas insignia'!$B$16:$M$16,0)),"")</f>
        <v/>
      </c>
    </row>
    <row r="115" spans="11:11" x14ac:dyDescent="0.35">
      <c r="K115" s="52" t="str">
        <f>+IFERROR(INDEX('Ofertas insignia'!$B$17:$M$52,MATCH('Desagregacion compartida'!$B115,'Ofertas insignia'!$B$17:$B$52,0),MATCH('Desagregacion compartida'!$K$14,'Ofertas insignia'!$B$16:$M$16,0)),"")</f>
        <v/>
      </c>
    </row>
    <row r="116" spans="11:11" x14ac:dyDescent="0.35">
      <c r="K116" s="52" t="str">
        <f>+IFERROR(INDEX('Ofertas insignia'!$B$17:$M$52,MATCH('Desagregacion compartida'!$B116,'Ofertas insignia'!$B$17:$B$52,0),MATCH('Desagregacion compartida'!$K$14,'Ofertas insignia'!$B$16:$M$16,0)),"")</f>
        <v/>
      </c>
    </row>
    <row r="117" spans="11:11" x14ac:dyDescent="0.35">
      <c r="K117" s="52" t="str">
        <f>+IFERROR(INDEX('Ofertas insignia'!$B$17:$M$52,MATCH('Desagregacion compartida'!$B117,'Ofertas insignia'!$B$17:$B$52,0),MATCH('Desagregacion compartida'!$K$14,'Ofertas insignia'!$B$16:$M$16,0)),"")</f>
        <v/>
      </c>
    </row>
    <row r="118" spans="11:11" x14ac:dyDescent="0.35">
      <c r="K118" s="52" t="str">
        <f>+IFERROR(INDEX('Ofertas insignia'!$B$17:$M$52,MATCH('Desagregacion compartida'!$B118,'Ofertas insignia'!$B$17:$B$52,0),MATCH('Desagregacion compartida'!$K$14,'Ofertas insignia'!$B$16:$M$16,0)),"")</f>
        <v/>
      </c>
    </row>
    <row r="119" spans="11:11" x14ac:dyDescent="0.35">
      <c r="K119" s="52" t="str">
        <f>+IFERROR(INDEX('Ofertas insignia'!$B$17:$M$52,MATCH('Desagregacion compartida'!$B119,'Ofertas insignia'!$B$17:$B$52,0),MATCH('Desagregacion compartida'!$K$14,'Ofertas insignia'!$B$16:$M$16,0)),"")</f>
        <v/>
      </c>
    </row>
    <row r="120" spans="11:11" x14ac:dyDescent="0.35">
      <c r="K120" s="52" t="str">
        <f>+IFERROR(INDEX('Ofertas insignia'!$B$17:$M$52,MATCH('Desagregacion compartida'!$B120,'Ofertas insignia'!$B$17:$B$52,0),MATCH('Desagregacion compartida'!$K$14,'Ofertas insignia'!$B$16:$M$16,0)),"")</f>
        <v/>
      </c>
    </row>
    <row r="121" spans="11:11" x14ac:dyDescent="0.35">
      <c r="K121" s="52" t="str">
        <f>+IFERROR(INDEX('Ofertas insignia'!$B$17:$M$52,MATCH('Desagregacion compartida'!$B121,'Ofertas insignia'!$B$17:$B$52,0),MATCH('Desagregacion compartida'!$K$14,'Ofertas insignia'!$B$16:$M$16,0)),"")</f>
        <v/>
      </c>
    </row>
    <row r="122" spans="11:11" x14ac:dyDescent="0.35">
      <c r="K122" s="52" t="str">
        <f>+IFERROR(INDEX('Ofertas insignia'!$B$17:$M$52,MATCH('Desagregacion compartida'!$B122,'Ofertas insignia'!$B$17:$B$52,0),MATCH('Desagregacion compartida'!$K$14,'Ofertas insignia'!$B$16:$M$16,0)),"")</f>
        <v/>
      </c>
    </row>
    <row r="123" spans="11:11" x14ac:dyDescent="0.35">
      <c r="K123" s="52" t="str">
        <f>+IFERROR(INDEX('Ofertas insignia'!$B$17:$M$52,MATCH('Desagregacion compartida'!$B123,'Ofertas insignia'!$B$17:$B$52,0),MATCH('Desagregacion compartida'!$K$14,'Ofertas insignia'!$B$16:$M$16,0)),"")</f>
        <v/>
      </c>
    </row>
    <row r="124" spans="11:11" x14ac:dyDescent="0.35">
      <c r="K124" s="52" t="str">
        <f>+IFERROR(INDEX('Ofertas insignia'!$B$17:$M$52,MATCH('Desagregacion compartida'!$B124,'Ofertas insignia'!$B$17:$B$52,0),MATCH('Desagregacion compartida'!$K$14,'Ofertas insignia'!$B$16:$M$16,0)),"")</f>
        <v/>
      </c>
    </row>
    <row r="125" spans="11:11" x14ac:dyDescent="0.35">
      <c r="K125" s="52" t="str">
        <f>+IFERROR(INDEX('Ofertas insignia'!$B$17:$M$52,MATCH('Desagregacion compartida'!$B125,'Ofertas insignia'!$B$17:$B$52,0),MATCH('Desagregacion compartida'!$K$14,'Ofertas insignia'!$B$16:$M$16,0)),"")</f>
        <v/>
      </c>
    </row>
    <row r="126" spans="11:11" x14ac:dyDescent="0.35">
      <c r="K126" s="52" t="str">
        <f>+IFERROR(INDEX('Ofertas insignia'!$B$17:$M$52,MATCH('Desagregacion compartida'!$B126,'Ofertas insignia'!$B$17:$B$52,0),MATCH('Desagregacion compartida'!$K$14,'Ofertas insignia'!$B$16:$M$16,0)),"")</f>
        <v/>
      </c>
    </row>
    <row r="127" spans="11:11" x14ac:dyDescent="0.35">
      <c r="K127" s="52" t="str">
        <f>+IFERROR(INDEX('Ofertas insignia'!$B$17:$M$52,MATCH('Desagregacion compartida'!$B127,'Ofertas insignia'!$B$17:$B$52,0),MATCH('Desagregacion compartida'!$K$14,'Ofertas insignia'!$B$16:$M$16,0)),"")</f>
        <v/>
      </c>
    </row>
    <row r="128" spans="11:11" x14ac:dyDescent="0.35">
      <c r="K128" s="52" t="str">
        <f>+IFERROR(INDEX('Ofertas insignia'!$B$17:$M$52,MATCH('Desagregacion compartida'!$B128,'Ofertas insignia'!$B$17:$B$52,0),MATCH('Desagregacion compartida'!$K$14,'Ofertas insignia'!$B$16:$M$16,0)),"")</f>
        <v/>
      </c>
    </row>
    <row r="129" spans="11:11" x14ac:dyDescent="0.35">
      <c r="K129" s="52" t="str">
        <f>+IFERROR(INDEX('Ofertas insignia'!$B$17:$M$52,MATCH('Desagregacion compartida'!$B129,'Ofertas insignia'!$B$17:$B$52,0),MATCH('Desagregacion compartida'!$K$14,'Ofertas insignia'!$B$16:$M$16,0)),"")</f>
        <v/>
      </c>
    </row>
    <row r="130" spans="11:11" x14ac:dyDescent="0.35">
      <c r="K130" s="52" t="str">
        <f>+IFERROR(INDEX('Ofertas insignia'!$B$17:$M$52,MATCH('Desagregacion compartida'!$B130,'Ofertas insignia'!$B$17:$B$52,0),MATCH('Desagregacion compartida'!$K$14,'Ofertas insignia'!$B$16:$M$16,0)),"")</f>
        <v/>
      </c>
    </row>
    <row r="131" spans="11:11" x14ac:dyDescent="0.35">
      <c r="K131" s="52" t="str">
        <f>+IFERROR(INDEX('Ofertas insignia'!$B$17:$M$52,MATCH('Desagregacion compartida'!$B131,'Ofertas insignia'!$B$17:$B$52,0),MATCH('Desagregacion compartida'!$K$14,'Ofertas insignia'!$B$16:$M$16,0)),"")</f>
        <v/>
      </c>
    </row>
    <row r="132" spans="11:11" x14ac:dyDescent="0.35">
      <c r="K132" s="52" t="str">
        <f>+IFERROR(INDEX('Ofertas insignia'!$B$17:$M$52,MATCH('Desagregacion compartida'!$B132,'Ofertas insignia'!$B$17:$B$52,0),MATCH('Desagregacion compartida'!$K$14,'Ofertas insignia'!$B$16:$M$16,0)),"")</f>
        <v/>
      </c>
    </row>
    <row r="133" spans="11:11" x14ac:dyDescent="0.35">
      <c r="K133" s="52" t="str">
        <f>+IFERROR(INDEX('Ofertas insignia'!$B$17:$M$52,MATCH('Desagregacion compartida'!$B133,'Ofertas insignia'!$B$17:$B$52,0),MATCH('Desagregacion compartida'!$K$14,'Ofertas insignia'!$B$16:$M$16,0)),"")</f>
        <v/>
      </c>
    </row>
    <row r="134" spans="11:11" x14ac:dyDescent="0.35">
      <c r="K134" s="52" t="str">
        <f>+IFERROR(INDEX('Ofertas insignia'!$B$17:$M$52,MATCH('Desagregacion compartida'!$B134,'Ofertas insignia'!$B$17:$B$52,0),MATCH('Desagregacion compartida'!$K$14,'Ofertas insignia'!$B$16:$M$16,0)),"")</f>
        <v/>
      </c>
    </row>
    <row r="135" spans="11:11" x14ac:dyDescent="0.35">
      <c r="K135" s="52" t="str">
        <f>+IFERROR(INDEX('Ofertas insignia'!$B$17:$M$52,MATCH('Desagregacion compartida'!$B135,'Ofertas insignia'!$B$17:$B$52,0),MATCH('Desagregacion compartida'!$K$14,'Ofertas insignia'!$B$16:$M$16,0)),"")</f>
        <v/>
      </c>
    </row>
    <row r="136" spans="11:11" x14ac:dyDescent="0.35">
      <c r="K136" s="52" t="str">
        <f>+IFERROR(INDEX('Ofertas insignia'!$B$17:$M$52,MATCH('Desagregacion compartida'!$B136,'Ofertas insignia'!$B$17:$B$52,0),MATCH('Desagregacion compartida'!$K$14,'Ofertas insignia'!$B$16:$M$16,0)),"")</f>
        <v/>
      </c>
    </row>
    <row r="137" spans="11:11" x14ac:dyDescent="0.35">
      <c r="K137" s="52" t="str">
        <f>+IFERROR(INDEX('Ofertas insignia'!$B$17:$M$52,MATCH('Desagregacion compartida'!$B137,'Ofertas insignia'!$B$17:$B$52,0),MATCH('Desagregacion compartida'!$K$14,'Ofertas insignia'!$B$16:$M$16,0)),"")</f>
        <v/>
      </c>
    </row>
    <row r="138" spans="11:11" x14ac:dyDescent="0.35">
      <c r="K138" s="52" t="str">
        <f>+IFERROR(INDEX('Ofertas insignia'!$B$17:$M$52,MATCH('Desagregacion compartida'!$B138,'Ofertas insignia'!$B$17:$B$52,0),MATCH('Desagregacion compartida'!$K$14,'Ofertas insignia'!$B$16:$M$16,0)),"")</f>
        <v/>
      </c>
    </row>
    <row r="139" spans="11:11" x14ac:dyDescent="0.35">
      <c r="K139" s="52" t="str">
        <f>+IFERROR(INDEX('Ofertas insignia'!$B$17:$M$52,MATCH('Desagregacion compartida'!$B139,'Ofertas insignia'!$B$17:$B$52,0),MATCH('Desagregacion compartida'!$K$14,'Ofertas insignia'!$B$16:$M$16,0)),"")</f>
        <v/>
      </c>
    </row>
    <row r="140" spans="11:11" x14ac:dyDescent="0.35">
      <c r="K140" s="52" t="str">
        <f>+IFERROR(INDEX('Ofertas insignia'!$B$17:$M$52,MATCH('Desagregacion compartida'!$B140,'Ofertas insignia'!$B$17:$B$52,0),MATCH('Desagregacion compartida'!$K$14,'Ofertas insignia'!$B$16:$M$16,0)),"")</f>
        <v/>
      </c>
    </row>
    <row r="141" spans="11:11" x14ac:dyDescent="0.35">
      <c r="K141" s="52" t="str">
        <f>+IFERROR(INDEX('Ofertas insignia'!$B$17:$M$52,MATCH('Desagregacion compartida'!$B141,'Ofertas insignia'!$B$17:$B$52,0),MATCH('Desagregacion compartida'!$K$14,'Ofertas insignia'!$B$16:$M$16,0)),"")</f>
        <v/>
      </c>
    </row>
    <row r="142" spans="11:11" x14ac:dyDescent="0.35">
      <c r="K142" s="52" t="str">
        <f>+IFERROR(INDEX('Ofertas insignia'!$B$17:$M$52,MATCH('Desagregacion compartida'!$B142,'Ofertas insignia'!$B$17:$B$52,0),MATCH('Desagregacion compartida'!$K$14,'Ofertas insignia'!$B$16:$M$16,0)),"")</f>
        <v/>
      </c>
    </row>
    <row r="143" spans="11:11" x14ac:dyDescent="0.35">
      <c r="K143" s="52" t="str">
        <f>+IFERROR(INDEX('Ofertas insignia'!$B$17:$M$52,MATCH('Desagregacion compartida'!$B143,'Ofertas insignia'!$B$17:$B$52,0),MATCH('Desagregacion compartida'!$K$14,'Ofertas insignia'!$B$16:$M$16,0)),"")</f>
        <v/>
      </c>
    </row>
    <row r="144" spans="11:11" x14ac:dyDescent="0.35">
      <c r="K144" s="52" t="str">
        <f>+IFERROR(INDEX('Ofertas insignia'!$B$17:$M$52,MATCH('Desagregacion compartida'!$B144,'Ofertas insignia'!$B$17:$B$52,0),MATCH('Desagregacion compartida'!$K$14,'Ofertas insignia'!$B$16:$M$16,0)),"")</f>
        <v/>
      </c>
    </row>
    <row r="145" spans="11:11" x14ac:dyDescent="0.35">
      <c r="K145" s="52" t="str">
        <f>+IFERROR(INDEX('Ofertas insignia'!$B$17:$M$52,MATCH('Desagregacion compartida'!$B145,'Ofertas insignia'!$B$17:$B$52,0),MATCH('Desagregacion compartida'!$K$14,'Ofertas insignia'!$B$16:$M$16,0)),"")</f>
        <v/>
      </c>
    </row>
    <row r="146" spans="11:11" x14ac:dyDescent="0.35">
      <c r="K146" s="52" t="str">
        <f>+IFERROR(INDEX('Ofertas insignia'!$B$17:$M$52,MATCH('Desagregacion compartida'!$B146,'Ofertas insignia'!$B$17:$B$52,0),MATCH('Desagregacion compartida'!$K$14,'Ofertas insignia'!$B$16:$M$16,0)),"")</f>
        <v/>
      </c>
    </row>
    <row r="147" spans="11:11" x14ac:dyDescent="0.35">
      <c r="K147" s="52" t="str">
        <f>+IFERROR(INDEX('Ofertas insignia'!$B$17:$M$52,MATCH('Desagregacion compartida'!$B147,'Ofertas insignia'!$B$17:$B$52,0),MATCH('Desagregacion compartida'!$K$14,'Ofertas insignia'!$B$16:$M$16,0)),"")</f>
        <v/>
      </c>
    </row>
    <row r="148" spans="11:11" x14ac:dyDescent="0.35">
      <c r="K148" s="52" t="str">
        <f>+IFERROR(INDEX('Ofertas insignia'!$B$17:$M$52,MATCH('Desagregacion compartida'!$B148,'Ofertas insignia'!$B$17:$B$52,0),MATCH('Desagregacion compartida'!$K$14,'Ofertas insignia'!$B$16:$M$16,0)),"")</f>
        <v/>
      </c>
    </row>
    <row r="149" spans="11:11" x14ac:dyDescent="0.35">
      <c r="K149" s="52" t="str">
        <f>+IFERROR(INDEX('Ofertas insignia'!$B$17:$M$52,MATCH('Desagregacion compartida'!$B149,'Ofertas insignia'!$B$17:$B$52,0),MATCH('Desagregacion compartida'!$K$14,'Ofertas insignia'!$B$16:$M$16,0)),"")</f>
        <v/>
      </c>
    </row>
    <row r="150" spans="11:11" x14ac:dyDescent="0.35">
      <c r="K150" s="52" t="str">
        <f>+IFERROR(INDEX('Ofertas insignia'!$B$17:$M$52,MATCH('Desagregacion compartida'!$B150,'Ofertas insignia'!$B$17:$B$52,0),MATCH('Desagregacion compartida'!$K$14,'Ofertas insignia'!$B$16:$M$16,0)),"")</f>
        <v/>
      </c>
    </row>
    <row r="151" spans="11:11" x14ac:dyDescent="0.35">
      <c r="K151" s="52" t="str">
        <f>+IFERROR(INDEX('Ofertas insignia'!$B$17:$M$52,MATCH('Desagregacion compartida'!$B151,'Ofertas insignia'!$B$17:$B$52,0),MATCH('Desagregacion compartida'!$K$14,'Ofertas insignia'!$B$16:$M$16,0)),"")</f>
        <v/>
      </c>
    </row>
    <row r="152" spans="11:11" x14ac:dyDescent="0.35">
      <c r="K152" s="52" t="str">
        <f>+IFERROR(INDEX('Ofertas insignia'!$B$17:$M$52,MATCH('Desagregacion compartida'!$B152,'Ofertas insignia'!$B$17:$B$52,0),MATCH('Desagregacion compartida'!$K$14,'Ofertas insignia'!$B$16:$M$16,0)),"")</f>
        <v/>
      </c>
    </row>
    <row r="153" spans="11:11" x14ac:dyDescent="0.35">
      <c r="K153" s="52" t="str">
        <f>+IFERROR(INDEX('Ofertas insignia'!$B$17:$M$52,MATCH('Desagregacion compartida'!$B153,'Ofertas insignia'!$B$17:$B$52,0),MATCH('Desagregacion compartida'!$K$14,'Ofertas insignia'!$B$16:$M$16,0)),"")</f>
        <v/>
      </c>
    </row>
    <row r="154" spans="11:11" x14ac:dyDescent="0.35">
      <c r="K154" s="52" t="str">
        <f>+IFERROR(INDEX('Ofertas insignia'!$B$17:$M$52,MATCH('Desagregacion compartida'!$B154,'Ofertas insignia'!$B$17:$B$52,0),MATCH('Desagregacion compartida'!$K$14,'Ofertas insignia'!$B$16:$M$16,0)),"")</f>
        <v/>
      </c>
    </row>
    <row r="155" spans="11:11" x14ac:dyDescent="0.35">
      <c r="K155" s="52" t="str">
        <f>+IFERROR(INDEX('Ofertas insignia'!$B$17:$M$52,MATCH('Desagregacion compartida'!$B155,'Ofertas insignia'!$B$17:$B$52,0),MATCH('Desagregacion compartida'!$K$14,'Ofertas insignia'!$B$16:$M$16,0)),"")</f>
        <v/>
      </c>
    </row>
    <row r="156" spans="11:11" x14ac:dyDescent="0.35">
      <c r="K156" s="52" t="str">
        <f>+IFERROR(INDEX('Ofertas insignia'!$B$17:$M$52,MATCH('Desagregacion compartida'!$B156,'Ofertas insignia'!$B$17:$B$52,0),MATCH('Desagregacion compartida'!$K$14,'Ofertas insignia'!$B$16:$M$16,0)),"")</f>
        <v/>
      </c>
    </row>
    <row r="157" spans="11:11" x14ac:dyDescent="0.35">
      <c r="K157" s="52" t="str">
        <f>+IFERROR(INDEX('Ofertas insignia'!$B$17:$M$52,MATCH('Desagregacion compartida'!$B157,'Ofertas insignia'!$B$17:$B$52,0),MATCH('Desagregacion compartida'!$K$14,'Ofertas insignia'!$B$16:$M$16,0)),"")</f>
        <v/>
      </c>
    </row>
    <row r="158" spans="11:11" x14ac:dyDescent="0.35">
      <c r="K158" s="52" t="str">
        <f>+IFERROR(INDEX('Ofertas insignia'!$B$17:$M$52,MATCH('Desagregacion compartida'!$B158,'Ofertas insignia'!$B$17:$B$52,0),MATCH('Desagregacion compartida'!$K$14,'Ofertas insignia'!$B$16:$M$16,0)),"")</f>
        <v/>
      </c>
    </row>
    <row r="159" spans="11:11" x14ac:dyDescent="0.35">
      <c r="K159" s="52" t="str">
        <f>+IFERROR(INDEX('Ofertas insignia'!$B$17:$M$52,MATCH('Desagregacion compartida'!$B159,'Ofertas insignia'!$B$17:$B$52,0),MATCH('Desagregacion compartida'!$K$14,'Ofertas insignia'!$B$16:$M$16,0)),"")</f>
        <v/>
      </c>
    </row>
    <row r="160" spans="11:11" x14ac:dyDescent="0.35">
      <c r="K160" s="52" t="str">
        <f>+IFERROR(INDEX('Ofertas insignia'!$B$17:$M$52,MATCH('Desagregacion compartida'!$B160,'Ofertas insignia'!$B$17:$B$52,0),MATCH('Desagregacion compartida'!$K$14,'Ofertas insignia'!$B$16:$M$16,0)),"")</f>
        <v/>
      </c>
    </row>
    <row r="161" spans="11:11" x14ac:dyDescent="0.35">
      <c r="K161" s="52" t="str">
        <f>+IFERROR(INDEX('Ofertas insignia'!$B$17:$M$52,MATCH('Desagregacion compartida'!$B161,'Ofertas insignia'!$B$17:$B$52,0),MATCH('Desagregacion compartida'!$K$14,'Ofertas insignia'!$B$16:$M$16,0)),"")</f>
        <v/>
      </c>
    </row>
    <row r="162" spans="11:11" x14ac:dyDescent="0.35">
      <c r="K162" s="52" t="str">
        <f>+IFERROR(INDEX('Ofertas insignia'!$B$17:$M$52,MATCH('Desagregacion compartida'!$B162,'Ofertas insignia'!$B$17:$B$52,0),MATCH('Desagregacion compartida'!$K$14,'Ofertas insignia'!$B$16:$M$16,0)),"")</f>
        <v/>
      </c>
    </row>
    <row r="163" spans="11:11" x14ac:dyDescent="0.35">
      <c r="K163" s="52" t="str">
        <f>+IFERROR(INDEX('Ofertas insignia'!$B$17:$M$52,MATCH('Desagregacion compartida'!$B163,'Ofertas insignia'!$B$17:$B$52,0),MATCH('Desagregacion compartida'!$K$14,'Ofertas insignia'!$B$16:$M$16,0)),"")</f>
        <v/>
      </c>
    </row>
    <row r="164" spans="11:11" x14ac:dyDescent="0.35">
      <c r="K164" s="52" t="str">
        <f>+IFERROR(INDEX('Ofertas insignia'!$B$17:$M$52,MATCH('Desagregacion compartida'!$B164,'Ofertas insignia'!$B$17:$B$52,0),MATCH('Desagregacion compartida'!$K$14,'Ofertas insignia'!$B$16:$M$16,0)),"")</f>
        <v/>
      </c>
    </row>
    <row r="165" spans="11:11" x14ac:dyDescent="0.35">
      <c r="K165" s="52" t="str">
        <f>+IFERROR(INDEX('Ofertas insignia'!$B$17:$M$52,MATCH('Desagregacion compartida'!$B165,'Ofertas insignia'!$B$17:$B$52,0),MATCH('Desagregacion compartida'!$K$14,'Ofertas insignia'!$B$16:$M$16,0)),"")</f>
        <v/>
      </c>
    </row>
    <row r="166" spans="11:11" x14ac:dyDescent="0.35">
      <c r="K166" s="52" t="str">
        <f>+IFERROR(INDEX('Ofertas insignia'!$B$17:$M$52,MATCH('Desagregacion compartida'!$B166,'Ofertas insignia'!$B$17:$B$52,0),MATCH('Desagregacion compartida'!$K$14,'Ofertas insignia'!$B$16:$M$16,0)),"")</f>
        <v/>
      </c>
    </row>
    <row r="167" spans="11:11" x14ac:dyDescent="0.35">
      <c r="K167" s="52" t="str">
        <f>+IFERROR(INDEX('Ofertas insignia'!$B$17:$M$52,MATCH('Desagregacion compartida'!$B167,'Ofertas insignia'!$B$17:$B$52,0),MATCH('Desagregacion compartida'!$K$14,'Ofertas insignia'!$B$16:$M$16,0)),"")</f>
        <v/>
      </c>
    </row>
    <row r="168" spans="11:11" x14ac:dyDescent="0.35">
      <c r="K168" s="52" t="str">
        <f>+IFERROR(INDEX('Ofertas insignia'!$B$17:$M$52,MATCH('Desagregacion compartida'!$B168,'Ofertas insignia'!$B$17:$B$52,0),MATCH('Desagregacion compartida'!$K$14,'Ofertas insignia'!$B$16:$M$16,0)),"")</f>
        <v/>
      </c>
    </row>
    <row r="169" spans="11:11" x14ac:dyDescent="0.35">
      <c r="K169" s="52" t="str">
        <f>+IFERROR(INDEX('Ofertas insignia'!$B$17:$M$52,MATCH('Desagregacion compartida'!$B169,'Ofertas insignia'!$B$17:$B$52,0),MATCH('Desagregacion compartida'!$K$14,'Ofertas insignia'!$B$16:$M$16,0)),"")</f>
        <v/>
      </c>
    </row>
    <row r="170" spans="11:11" x14ac:dyDescent="0.35">
      <c r="K170" s="52" t="str">
        <f>+IFERROR(INDEX('Ofertas insignia'!$B$17:$M$52,MATCH('Desagregacion compartida'!$B170,'Ofertas insignia'!$B$17:$B$52,0),MATCH('Desagregacion compartida'!$K$14,'Ofertas insignia'!$B$16:$M$16,0)),"")</f>
        <v/>
      </c>
    </row>
    <row r="171" spans="11:11" x14ac:dyDescent="0.35">
      <c r="K171" s="52" t="str">
        <f>+IFERROR(INDEX('Ofertas insignia'!$B$17:$M$52,MATCH('Desagregacion compartida'!$B171,'Ofertas insignia'!$B$17:$B$52,0),MATCH('Desagregacion compartida'!$K$14,'Ofertas insignia'!$B$16:$M$16,0)),"")</f>
        <v/>
      </c>
    </row>
    <row r="172" spans="11:11" x14ac:dyDescent="0.35">
      <c r="K172" s="52" t="str">
        <f>+IFERROR(INDEX('Ofertas insignia'!$B$17:$M$52,MATCH('Desagregacion compartida'!$B172,'Ofertas insignia'!$B$17:$B$52,0),MATCH('Desagregacion compartida'!$K$14,'Ofertas insignia'!$B$16:$M$16,0)),"")</f>
        <v/>
      </c>
    </row>
    <row r="173" spans="11:11" x14ac:dyDescent="0.35">
      <c r="K173" s="52" t="str">
        <f>+IFERROR(INDEX('Ofertas insignia'!$B$17:$M$52,MATCH('Desagregacion compartida'!$B173,'Ofertas insignia'!$B$17:$B$52,0),MATCH('Desagregacion compartida'!$K$14,'Ofertas insignia'!$B$16:$M$16,0)),"")</f>
        <v/>
      </c>
    </row>
    <row r="174" spans="11:11" x14ac:dyDescent="0.35">
      <c r="K174" s="52" t="str">
        <f>+IFERROR(INDEX('Ofertas insignia'!$B$17:$M$52,MATCH('Desagregacion compartida'!$B174,'Ofertas insignia'!$B$17:$B$52,0),MATCH('Desagregacion compartida'!$K$14,'Ofertas insignia'!$B$16:$M$16,0)),"")</f>
        <v/>
      </c>
    </row>
    <row r="175" spans="11:11" x14ac:dyDescent="0.35">
      <c r="K175" s="52" t="str">
        <f>+IFERROR(INDEX('Ofertas insignia'!$B$17:$M$52,MATCH('Desagregacion compartida'!$B175,'Ofertas insignia'!$B$17:$B$52,0),MATCH('Desagregacion compartida'!$K$14,'Ofertas insignia'!$B$16:$M$16,0)),"")</f>
        <v/>
      </c>
    </row>
    <row r="176" spans="11:11" x14ac:dyDescent="0.35">
      <c r="K176" s="52" t="str">
        <f>+IFERROR(INDEX('Ofertas insignia'!$B$17:$M$52,MATCH('Desagregacion compartida'!$B176,'Ofertas insignia'!$B$17:$B$52,0),MATCH('Desagregacion compartida'!$K$14,'Ofertas insignia'!$B$16:$M$16,0)),"")</f>
        <v/>
      </c>
    </row>
    <row r="177" spans="11:11" x14ac:dyDescent="0.35">
      <c r="K177" s="52" t="str">
        <f>+IFERROR(INDEX('Ofertas insignia'!$B$17:$M$52,MATCH('Desagregacion compartida'!$B177,'Ofertas insignia'!$B$17:$B$52,0),MATCH('Desagregacion compartida'!$K$14,'Ofertas insignia'!$B$16:$M$16,0)),"")</f>
        <v/>
      </c>
    </row>
    <row r="178" spans="11:11" x14ac:dyDescent="0.35">
      <c r="K178" s="52" t="str">
        <f>+IFERROR(INDEX('Ofertas insignia'!$B$17:$M$52,MATCH('Desagregacion compartida'!$B178,'Ofertas insignia'!$B$17:$B$52,0),MATCH('Desagregacion compartida'!$K$14,'Ofertas insignia'!$B$16:$M$16,0)),"")</f>
        <v/>
      </c>
    </row>
    <row r="179" spans="11:11" x14ac:dyDescent="0.35">
      <c r="K179" s="52" t="str">
        <f>+IFERROR(INDEX('Ofertas insignia'!$B$17:$M$52,MATCH('Desagregacion compartida'!$B179,'Ofertas insignia'!$B$17:$B$52,0),MATCH('Desagregacion compartida'!$K$14,'Ofertas insignia'!$B$16:$M$16,0)),"")</f>
        <v/>
      </c>
    </row>
    <row r="180" spans="11:11" x14ac:dyDescent="0.35">
      <c r="K180" s="52" t="str">
        <f>+IFERROR(INDEX('Ofertas insignia'!$B$17:$M$52,MATCH('Desagregacion compartida'!$B180,'Ofertas insignia'!$B$17:$B$52,0),MATCH('Desagregacion compartida'!$K$14,'Ofertas insignia'!$B$16:$M$16,0)),"")</f>
        <v/>
      </c>
    </row>
    <row r="181" spans="11:11" x14ac:dyDescent="0.35">
      <c r="K181" s="52" t="str">
        <f>+IFERROR(INDEX('Ofertas insignia'!$B$17:$M$52,MATCH('Desagregacion compartida'!$B181,'Ofertas insignia'!$B$17:$B$52,0),MATCH('Desagregacion compartida'!$K$14,'Ofertas insignia'!$B$16:$M$16,0)),"")</f>
        <v/>
      </c>
    </row>
    <row r="182" spans="11:11" x14ac:dyDescent="0.35">
      <c r="K182" s="52" t="str">
        <f>+IFERROR(INDEX('Ofertas insignia'!$B$17:$M$52,MATCH('Desagregacion compartida'!$B182,'Ofertas insignia'!$B$17:$B$52,0),MATCH('Desagregacion compartida'!$K$14,'Ofertas insignia'!$B$16:$M$16,0)),"")</f>
        <v/>
      </c>
    </row>
    <row r="183" spans="11:11" x14ac:dyDescent="0.35">
      <c r="K183" s="52" t="str">
        <f>+IFERROR(INDEX('Ofertas insignia'!$B$17:$M$52,MATCH('Desagregacion compartida'!$B183,'Ofertas insignia'!$B$17:$B$52,0),MATCH('Desagregacion compartida'!$K$14,'Ofertas insignia'!$B$16:$M$16,0)),"")</f>
        <v/>
      </c>
    </row>
    <row r="184" spans="11:11" x14ac:dyDescent="0.35">
      <c r="K184" s="52" t="str">
        <f>+IFERROR(INDEX('Ofertas insignia'!$B$17:$M$52,MATCH('Desagregacion compartida'!$B184,'Ofertas insignia'!$B$17:$B$52,0),MATCH('Desagregacion compartida'!$K$14,'Ofertas insignia'!$B$16:$M$16,0)),"")</f>
        <v/>
      </c>
    </row>
    <row r="185" spans="11:11" x14ac:dyDescent="0.35">
      <c r="K185" s="52" t="str">
        <f>+IFERROR(INDEX('Ofertas insignia'!$B$17:$M$52,MATCH('Desagregacion compartida'!$B185,'Ofertas insignia'!$B$17:$B$52,0),MATCH('Desagregacion compartida'!$K$14,'Ofertas insignia'!$B$16:$M$16,0)),"")</f>
        <v/>
      </c>
    </row>
    <row r="186" spans="11:11" x14ac:dyDescent="0.35">
      <c r="K186" s="52" t="str">
        <f>+IFERROR(INDEX('Ofertas insignia'!$B$17:$M$52,MATCH('Desagregacion compartida'!$B186,'Ofertas insignia'!$B$17:$B$52,0),MATCH('Desagregacion compartida'!$K$14,'Ofertas insignia'!$B$16:$M$16,0)),"")</f>
        <v/>
      </c>
    </row>
    <row r="187" spans="11:11" x14ac:dyDescent="0.35">
      <c r="K187" s="52" t="str">
        <f>+IFERROR(INDEX('Ofertas insignia'!$B$17:$M$52,MATCH('Desagregacion compartida'!$B187,'Ofertas insignia'!$B$17:$B$52,0),MATCH('Desagregacion compartida'!$K$14,'Ofertas insignia'!$B$16:$M$16,0)),"")</f>
        <v/>
      </c>
    </row>
    <row r="188" spans="11:11" x14ac:dyDescent="0.35">
      <c r="K188" s="52" t="str">
        <f>+IFERROR(INDEX('Ofertas insignia'!$B$17:$M$52,MATCH('Desagregacion compartida'!$B188,'Ofertas insignia'!$B$17:$B$52,0),MATCH('Desagregacion compartida'!$K$14,'Ofertas insignia'!$B$16:$M$16,0)),"")</f>
        <v/>
      </c>
    </row>
    <row r="189" spans="11:11" x14ac:dyDescent="0.35">
      <c r="K189" s="52" t="str">
        <f>+IFERROR(INDEX('Ofertas insignia'!$B$17:$M$52,MATCH('Desagregacion compartida'!$B189,'Ofertas insignia'!$B$17:$B$52,0),MATCH('Desagregacion compartida'!$K$14,'Ofertas insignia'!$B$16:$M$16,0)),"")</f>
        <v/>
      </c>
    </row>
    <row r="190" spans="11:11" x14ac:dyDescent="0.35">
      <c r="K190" s="52" t="str">
        <f>+IFERROR(INDEX('Ofertas insignia'!$B$17:$M$52,MATCH('Desagregacion compartida'!$B190,'Ofertas insignia'!$B$17:$B$52,0),MATCH('Desagregacion compartida'!$K$14,'Ofertas insignia'!$B$16:$M$16,0)),"")</f>
        <v/>
      </c>
    </row>
    <row r="191" spans="11:11" x14ac:dyDescent="0.35">
      <c r="K191" s="52" t="str">
        <f>+IFERROR(INDEX('Ofertas insignia'!$B$17:$M$52,MATCH('Desagregacion compartida'!$B191,'Ofertas insignia'!$B$17:$B$52,0),MATCH('Desagregacion compartida'!$K$14,'Ofertas insignia'!$B$16:$M$16,0)),"")</f>
        <v/>
      </c>
    </row>
    <row r="192" spans="11:11" x14ac:dyDescent="0.35">
      <c r="K192" s="52" t="str">
        <f>+IFERROR(INDEX('Ofertas insignia'!$B$17:$M$52,MATCH('Desagregacion compartida'!$B192,'Ofertas insignia'!$B$17:$B$52,0),MATCH('Desagregacion compartida'!$K$14,'Ofertas insignia'!$B$16:$M$16,0)),"")</f>
        <v/>
      </c>
    </row>
    <row r="193" spans="11:11" x14ac:dyDescent="0.35">
      <c r="K193" s="52" t="str">
        <f>+IFERROR(INDEX('Ofertas insignia'!$B$17:$M$52,MATCH('Desagregacion compartida'!$B193,'Ofertas insignia'!$B$17:$B$52,0),MATCH('Desagregacion compartida'!$K$14,'Ofertas insignia'!$B$16:$M$16,0)),"")</f>
        <v/>
      </c>
    </row>
    <row r="194" spans="11:11" x14ac:dyDescent="0.35">
      <c r="K194" s="52" t="str">
        <f>+IFERROR(INDEX('Ofertas insignia'!$B$17:$M$52,MATCH('Desagregacion compartida'!$B194,'Ofertas insignia'!$B$17:$B$52,0),MATCH('Desagregacion compartida'!$K$14,'Ofertas insignia'!$B$16:$M$16,0)),"")</f>
        <v/>
      </c>
    </row>
    <row r="195" spans="11:11" x14ac:dyDescent="0.35">
      <c r="K195" s="52" t="str">
        <f>+IFERROR(INDEX('Ofertas insignia'!$B$17:$M$52,MATCH('Desagregacion compartida'!$B195,'Ofertas insignia'!$B$17:$B$52,0),MATCH('Desagregacion compartida'!$K$14,'Ofertas insignia'!$B$16:$M$16,0)),"")</f>
        <v/>
      </c>
    </row>
    <row r="196" spans="11:11" x14ac:dyDescent="0.35">
      <c r="K196" s="52" t="str">
        <f>+IFERROR(INDEX('Ofertas insignia'!$B$17:$M$52,MATCH('Desagregacion compartida'!$B196,'Ofertas insignia'!$B$17:$B$52,0),MATCH('Desagregacion compartida'!$K$14,'Ofertas insignia'!$B$16:$M$16,0)),"")</f>
        <v/>
      </c>
    </row>
    <row r="197" spans="11:11" x14ac:dyDescent="0.35">
      <c r="K197" s="52" t="str">
        <f>+IFERROR(INDEX('Ofertas insignia'!$B$17:$M$52,MATCH('Desagregacion compartida'!$B197,'Ofertas insignia'!$B$17:$B$52,0),MATCH('Desagregacion compartida'!$K$14,'Ofertas insignia'!$B$16:$M$16,0)),"")</f>
        <v/>
      </c>
    </row>
    <row r="198" spans="11:11" x14ac:dyDescent="0.35">
      <c r="K198" s="52" t="str">
        <f>+IFERROR(INDEX('Ofertas insignia'!$B$17:$M$52,MATCH('Desagregacion compartida'!$B198,'Ofertas insignia'!$B$17:$B$52,0),MATCH('Desagregacion compartida'!$K$14,'Ofertas insignia'!$B$16:$M$16,0)),"")</f>
        <v/>
      </c>
    </row>
    <row r="199" spans="11:11" x14ac:dyDescent="0.35">
      <c r="K199" s="52" t="str">
        <f>+IFERROR(INDEX('Ofertas insignia'!$B$17:$M$52,MATCH('Desagregacion compartida'!$B199,'Ofertas insignia'!$B$17:$B$52,0),MATCH('Desagregacion compartida'!$K$14,'Ofertas insignia'!$B$16:$M$16,0)),"")</f>
        <v/>
      </c>
    </row>
    <row r="200" spans="11:11" x14ac:dyDescent="0.35">
      <c r="K200" s="52" t="str">
        <f>+IFERROR(INDEX('Ofertas insignia'!$B$17:$M$52,MATCH('Desagregacion compartida'!$B200,'Ofertas insignia'!$B$17:$B$52,0),MATCH('Desagregacion compartida'!$K$14,'Ofertas insignia'!$B$16:$M$16,0)),"")</f>
        <v/>
      </c>
    </row>
    <row r="201" spans="11:11" x14ac:dyDescent="0.35">
      <c r="K201" s="52" t="str">
        <f>+IFERROR(INDEX('Ofertas insignia'!$B$17:$M$52,MATCH('Desagregacion compartida'!$B201,'Ofertas insignia'!$B$17:$B$52,0),MATCH('Desagregacion compartida'!$K$14,'Ofertas insignia'!$B$16:$M$16,0)),"")</f>
        <v/>
      </c>
    </row>
    <row r="202" spans="11:11" x14ac:dyDescent="0.35">
      <c r="K202" s="52" t="str">
        <f>+IFERROR(INDEX('Ofertas insignia'!$B$17:$M$52,MATCH('Desagregacion compartida'!$B202,'Ofertas insignia'!$B$17:$B$52,0),MATCH('Desagregacion compartida'!$K$14,'Ofertas insignia'!$B$16:$M$16,0)),"")</f>
        <v/>
      </c>
    </row>
    <row r="203" spans="11:11" x14ac:dyDescent="0.35">
      <c r="K203" s="52" t="str">
        <f>+IFERROR(INDEX('Ofertas insignia'!$B$17:$M$52,MATCH('Desagregacion compartida'!$B203,'Ofertas insignia'!$B$17:$B$52,0),MATCH('Desagregacion compartida'!$K$14,'Ofertas insignia'!$B$16:$M$16,0)),"")</f>
        <v/>
      </c>
    </row>
    <row r="204" spans="11:11" x14ac:dyDescent="0.35">
      <c r="K204" s="52" t="str">
        <f>+IFERROR(INDEX('Ofertas insignia'!$B$17:$M$52,MATCH('Desagregacion compartida'!$B204,'Ofertas insignia'!$B$17:$B$52,0),MATCH('Desagregacion compartida'!$K$14,'Ofertas insignia'!$B$16:$M$16,0)),"")</f>
        <v/>
      </c>
    </row>
    <row r="205" spans="11:11" x14ac:dyDescent="0.35">
      <c r="K205" s="52" t="str">
        <f>+IFERROR(INDEX('Ofertas insignia'!$B$17:$M$52,MATCH('Desagregacion compartida'!$B205,'Ofertas insignia'!$B$17:$B$52,0),MATCH('Desagregacion compartida'!$K$14,'Ofertas insignia'!$B$16:$M$16,0)),"")</f>
        <v/>
      </c>
    </row>
    <row r="206" spans="11:11" x14ac:dyDescent="0.35">
      <c r="K206" s="52" t="str">
        <f>+IFERROR(INDEX('Ofertas insignia'!$B$17:$M$52,MATCH('Desagregacion compartida'!$B206,'Ofertas insignia'!$B$17:$B$52,0),MATCH('Desagregacion compartida'!$K$14,'Ofertas insignia'!$B$16:$M$16,0)),"")</f>
        <v/>
      </c>
    </row>
    <row r="207" spans="11:11" x14ac:dyDescent="0.35">
      <c r="K207" s="52" t="str">
        <f>+IFERROR(INDEX('Ofertas insignia'!$B$17:$M$52,MATCH('Desagregacion compartida'!$B207,'Ofertas insignia'!$B$17:$B$52,0),MATCH('Desagregacion compartida'!$K$14,'Ofertas insignia'!$B$16:$M$16,0)),"")</f>
        <v/>
      </c>
    </row>
    <row r="208" spans="11:11" x14ac:dyDescent="0.35">
      <c r="K208" s="52" t="str">
        <f>+IFERROR(INDEX('Ofertas insignia'!$B$17:$M$52,MATCH('Desagregacion compartida'!$B208,'Ofertas insignia'!$B$17:$B$52,0),MATCH('Desagregacion compartida'!$K$14,'Ofertas insignia'!$B$16:$M$16,0)),"")</f>
        <v/>
      </c>
    </row>
    <row r="209" spans="11:11" x14ac:dyDescent="0.35">
      <c r="K209" s="52" t="str">
        <f>+IFERROR(INDEX('Ofertas insignia'!$B$17:$M$52,MATCH('Desagregacion compartida'!$B209,'Ofertas insignia'!$B$17:$B$52,0),MATCH('Desagregacion compartida'!$K$14,'Ofertas insignia'!$B$16:$M$16,0)),"")</f>
        <v/>
      </c>
    </row>
  </sheetData>
  <conditionalFormatting sqref="C10">
    <cfRule type="containsText" dxfId="64" priority="3" operator="containsText" text="NO APLICA">
      <formula>NOT(ISERROR(SEARCH("NO APLICA",C10)))</formula>
    </cfRule>
  </conditionalFormatting>
  <conditionalFormatting sqref="C8">
    <cfRule type="containsText" dxfId="2" priority="1" operator="containsText" text="NO APLICA">
      <formula>NOT(ISERROR(SEARCH("NO APLICA",C8)))</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C2C46D-E7CE-4A2C-9555-0B66970545C0}">
          <x14:formula1>
            <xm:f>'Consolidado Resultados'!$B$14:$B$19</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932C-A8BB-4441-BD50-6095061030C7}">
  <sheetPr>
    <tabColor theme="3" tint="0.79998168889431442"/>
  </sheetPr>
  <dimension ref="A1:N209"/>
  <sheetViews>
    <sheetView showGridLines="0" zoomScaleNormal="100" workbookViewId="0">
      <selection activeCell="F10" sqref="F10"/>
    </sheetView>
  </sheetViews>
  <sheetFormatPr baseColWidth="10" defaultColWidth="8.81640625" defaultRowHeight="14.5" x14ac:dyDescent="0.35"/>
  <cols>
    <col min="1" max="1" width="4.81640625" customWidth="1"/>
    <col min="2" max="2" width="23.1796875" customWidth="1"/>
    <col min="3" max="4" width="16.81640625" customWidth="1"/>
    <col min="5" max="6" width="20.1796875" customWidth="1"/>
    <col min="7" max="8" width="16.81640625" customWidth="1"/>
    <col min="9" max="9" width="18.81640625" customWidth="1"/>
    <col min="10" max="10" width="21.54296875" customWidth="1"/>
    <col min="11" max="11" width="20.1796875" customWidth="1"/>
    <col min="12" max="12" width="1.1796875" hidden="1" customWidth="1"/>
  </cols>
  <sheetData>
    <row r="1" spans="1:12" s="11" customFormat="1" ht="20" x14ac:dyDescent="0.4">
      <c r="B1" s="11" t="s">
        <v>36</v>
      </c>
    </row>
    <row r="3" spans="1:12" x14ac:dyDescent="0.35">
      <c r="B3" s="13" t="s">
        <v>18</v>
      </c>
      <c r="C3" s="54" t="s">
        <v>25</v>
      </c>
      <c r="D3" s="50"/>
      <c r="E3" s="50"/>
    </row>
    <row r="5" spans="1:12" x14ac:dyDescent="0.35">
      <c r="B5" s="21" t="s">
        <v>13</v>
      </c>
      <c r="C5" s="39"/>
      <c r="D5" s="22" t="s">
        <v>14</v>
      </c>
      <c r="E5" s="39"/>
      <c r="F5" s="22" t="s">
        <v>15</v>
      </c>
    </row>
    <row r="6" spans="1:12" x14ac:dyDescent="0.35">
      <c r="C6" s="39"/>
      <c r="D6" s="23">
        <f>'Ofertas insignia'!$C$7</f>
        <v>45839</v>
      </c>
      <c r="E6" s="39"/>
      <c r="F6" s="23">
        <f>'Ofertas insignia'!$E$7</f>
        <v>46022</v>
      </c>
    </row>
    <row r="8" spans="1:12" x14ac:dyDescent="0.35">
      <c r="B8" s="51" t="s">
        <v>109</v>
      </c>
      <c r="C8" s="8" t="s">
        <v>110</v>
      </c>
      <c r="E8" s="53"/>
      <c r="F8" s="53"/>
    </row>
    <row r="9" spans="1:12" ht="39.5" customHeight="1" x14ac:dyDescent="0.35">
      <c r="B9" s="1" t="s">
        <v>3</v>
      </c>
      <c r="C9" s="51" t="s">
        <v>10</v>
      </c>
      <c r="E9" s="59" t="s">
        <v>46</v>
      </c>
      <c r="F9" s="59" t="s">
        <v>4</v>
      </c>
      <c r="G9" s="59" t="s">
        <v>8</v>
      </c>
      <c r="H9" s="59" t="s">
        <v>5</v>
      </c>
      <c r="I9" s="59" t="s">
        <v>6</v>
      </c>
      <c r="J9" s="59" t="s">
        <v>7</v>
      </c>
    </row>
    <row r="10" spans="1:12" x14ac:dyDescent="0.35">
      <c r="B10" s="71" t="str">
        <f>IF(C8="No", "No aplica",(SUMPRODUCT(J15:J64,C15:C64)/SUM(C15:C64)))</f>
        <v>No aplica</v>
      </c>
      <c r="C10" s="8" t="str">
        <f>IF(B10="No aplica", "No aplica", (IF(B10&lt;0,"No","Sí")))</f>
        <v>No aplica</v>
      </c>
      <c r="E10" s="60" t="str">
        <f>+B10</f>
        <v>No aplica</v>
      </c>
      <c r="F10" s="18" t="str">
        <f>IF(B10="No aplica", "No aplica",((SUMPRODUCT(D15:D64,$C$15:$C$64)/SUM($C$15:$C$64))/(SUMPRODUCT($D$15:$D$64,$C$15:$C$64)/SUM($C$15:$C$64))))</f>
        <v>No aplica</v>
      </c>
      <c r="G10" s="18" t="str">
        <f>IF(B10="No aplica","No aplica",((SUMPRODUCT(H15:H64,$C$15:$C$64)/SUM($C$15:$C$64))/(SUMPRODUCT($D$15:$D$64,$C$15:$C$64)/SUM($C$15:$C$64))))</f>
        <v>No aplica</v>
      </c>
      <c r="H10" s="18" t="str">
        <f>IF(B10="No aplica", "No aplica",((SUMPRODUCT(E15:E64,$C$15:$C$64)/SUM($C$15:$C$64))/(SUMPRODUCT($D$15:$D$64,$C$15:$C$64)/SUM($C$15:$C$64))))</f>
        <v>No aplica</v>
      </c>
      <c r="I10" s="18" t="str">
        <f>IF(B10="No aplica","No aplica",(SUMPRODUCT(F15:F64,$C$15:$C$64)/SUM($C$15:$C$64))/(SUMPRODUCT($D$15:$D$64,$C$15:$C$64)/SUM($C$15:$C$64)))</f>
        <v>No aplica</v>
      </c>
      <c r="J10" s="18" t="str">
        <f>IF(B10="No aplica", "No aplica",((SUMPRODUCT(G15:G64,$C$15:$C$64)/SUM($C$15:$C$64))/(SUMPRODUCT($D$15:$D$64,$C$15:$C$64)/SUM($C$15:$C$64))))</f>
        <v>No aplica</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t="str">
        <f>IF(INDEX('Consolidado Resultados'!$A$8:$L$705,MATCH('Desagregacion total'!$L15,'Consolidado Resultados'!$L$8:$L$705,0),3)=0,"",INDEX('Consolidado Resultados'!$A$8:$L$705,MATCH('Desagregacion total'!$L15,'Consolidado Resultados'!$L$8:$L$705,0),3))</f>
        <v/>
      </c>
      <c r="D15" s="4" t="str">
        <f>IF(INDEX('Consolidado Resultados'!$A$8:$L$705,MATCH('Desagregacion total'!$L15,'Consolidado Resultados'!$L$8:$L$705,0),3)=0,"",INDEX('Consolidado Resultados'!$A$8:$L$705,MATCH('Desagregacion total'!$L15,'Consolidado Resultados'!$L$8:$L$705,0),4))</f>
        <v/>
      </c>
      <c r="E15" s="4" t="str">
        <f>IF(INDEX('Consolidado Resultados'!$A$8:$L$705,MATCH('Desagregacion total'!$L15,'Consolidado Resultados'!$L$8:$L$705,0),3)=0,"",INDEX('Consolidado Resultados'!$A$8:$L$705,MATCH('Desagregacion total'!$L15,'Consolidado Resultados'!$L$8:$L$705,0),5))</f>
        <v/>
      </c>
      <c r="F15" s="4" t="str">
        <f>IF(INDEX('Consolidado Resultados'!$A$8:$L$705,MATCH('Desagregacion total'!$L15,'Consolidado Resultados'!$L$8:$L$705,0),3)=0,"",INDEX('Consolidado Resultados'!$A$8:$L$705,MATCH('Desagregacion total'!$L15,'Consolidado Resultados'!$L$8:$L$705,0),6))</f>
        <v/>
      </c>
      <c r="G15" s="4" t="str">
        <f>IF(INDEX('Consolidado Resultados'!$A$8:$L$705,MATCH('Desagregacion total'!$L15,'Consolidado Resultados'!$L$8:$L$705,0),3)=0,"",INDEX('Consolidado Resultados'!$A$8:$L$705,MATCH('Desagregacion total'!$L15,'Consolidado Resultados'!$L$8:$L$705,0),7))</f>
        <v/>
      </c>
      <c r="H15" s="4" t="str">
        <f>IF(INDEX('Consolidado Resultados'!$A$8:$L$705,MATCH('Desagregacion total'!$L15,'Consolidado Resultados'!$L$8:$L$705,0),3)=0,"",INDEX('Consolidado Resultados'!$A$8:$L$705,MATCH('Desagregacion total'!$L15,'Consolidado Resultados'!$L$8:$L$705,0),8))</f>
        <v/>
      </c>
      <c r="I15" s="56" t="str">
        <f>IF(INDEX('Consolidado Resultados'!$A$8:$L$705,MATCH('Desagregacion total'!$L15,'Consolidado Resultados'!$L$8:$L$705,0),3)=0,"",INDEX('Consolidado Resultados'!$A$8:$L$705,MATCH('Desagregacion total'!$L15,'Consolidado Resultados'!$L$8:$L$705,0),9))</f>
        <v/>
      </c>
      <c r="J15" s="56" t="str">
        <f>IF(INDEX('Consolidado Resultados'!$A$8:$L$705,MATCH('Desagregacion total'!$L15,'Consolidado Resultados'!$L$8:$L$705,0),3)=0,"",INDEX('Consolidado Resultados'!$A$8:$L$705,MATCH('Desagregacion total'!$L15,'Consolidado Resultados'!$L$8:$L$705,0),10))</f>
        <v/>
      </c>
      <c r="K15" s="3">
        <f>+IFERROR(INDEX('Ofertas insignia'!$B$17:$M$52,MATCH('Desagregacion total'!$B15,'Ofertas insignia'!$B$17:$B$52,0),MATCH('Desagregacion total'!$K$14,'Ofertas insignia'!$B$16:$M$16,0)),"")</f>
        <v>1</v>
      </c>
      <c r="L15" s="38" t="str">
        <f>$B15&amp;$C$3</f>
        <v>Oferta 1Desagregación total del bucle local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total'!$L16,'Consolidado Resultados'!$L$8:$L$705,0),3)=0,"",INDEX('Consolidado Resultados'!$A$8:$L$705,MATCH('Desagregacion total'!$L16,'Consolidado Resultados'!$L$8:$L$705,0),3))</f>
        <v/>
      </c>
      <c r="D16" s="4" t="str">
        <f>IF(INDEX('Consolidado Resultados'!$A$8:$L$705,MATCH('Desagregacion total'!$L16,'Consolidado Resultados'!$L$8:$L$705,0),3)=0,"",INDEX('Consolidado Resultados'!$A$8:$L$705,MATCH('Desagregacion total'!$L16,'Consolidado Resultados'!$L$8:$L$705,0),4))</f>
        <v/>
      </c>
      <c r="E16" s="4" t="str">
        <f>IF(INDEX('Consolidado Resultados'!$A$8:$L$705,MATCH('Desagregacion total'!$L16,'Consolidado Resultados'!$L$8:$L$705,0),3)=0,"",INDEX('Consolidado Resultados'!$A$8:$L$705,MATCH('Desagregacion total'!$L16,'Consolidado Resultados'!$L$8:$L$705,0),5))</f>
        <v/>
      </c>
      <c r="F16" s="4" t="str">
        <f>IF(INDEX('Consolidado Resultados'!$A$8:$L$705,MATCH('Desagregacion total'!$L16,'Consolidado Resultados'!$L$8:$L$705,0),3)=0,"",INDEX('Consolidado Resultados'!$A$8:$L$705,MATCH('Desagregacion total'!$L16,'Consolidado Resultados'!$L$8:$L$705,0),6))</f>
        <v/>
      </c>
      <c r="G16" s="4" t="str">
        <f>IF(INDEX('Consolidado Resultados'!$A$8:$L$705,MATCH('Desagregacion total'!$L16,'Consolidado Resultados'!$L$8:$L$705,0),3)=0,"",INDEX('Consolidado Resultados'!$A$8:$L$705,MATCH('Desagregacion total'!$L16,'Consolidado Resultados'!$L$8:$L$705,0),7))</f>
        <v/>
      </c>
      <c r="H16" s="4" t="str">
        <f>IF(INDEX('Consolidado Resultados'!$A$8:$L$705,MATCH('Desagregacion total'!$L16,'Consolidado Resultados'!$L$8:$L$705,0),3)=0,"",INDEX('Consolidado Resultados'!$A$8:$L$705,MATCH('Desagregacion total'!$L16,'Consolidado Resultados'!$L$8:$L$705,0),8))</f>
        <v/>
      </c>
      <c r="I16" s="56" t="str">
        <f>IF(INDEX('Consolidado Resultados'!$A$8:$L$705,MATCH('Desagregacion total'!$L16,'Consolidado Resultados'!$L$8:$L$705,0),3)=0,"",INDEX('Consolidado Resultados'!$A$8:$L$705,MATCH('Desagregacion total'!$L16,'Consolidado Resultados'!$L$8:$L$705,0),9))</f>
        <v/>
      </c>
      <c r="J16" s="56" t="str">
        <f>IF(INDEX('Consolidado Resultados'!$A$8:$L$705,MATCH('Desagregacion total'!$L16,'Consolidado Resultados'!$L$8:$L$705,0),3)=0,"",INDEX('Consolidado Resultados'!$A$8:$L$705,MATCH('Desagregacion total'!$L16,'Consolidado Resultados'!$L$8:$L$705,0),10))</f>
        <v/>
      </c>
      <c r="K16" s="3">
        <f>+IFERROR(INDEX('Ofertas insignia'!$B$17:$M$52,MATCH('Desagregacion total'!$B16,'Ofertas insignia'!$B$17:$B$52,0),MATCH('Desagregacion total'!$K$14,'Ofertas insignia'!$B$16:$M$16,0)),"")</f>
        <v>2</v>
      </c>
      <c r="L16" s="38" t="str">
        <f t="shared" ref="L16:L64" si="0">$B16&amp;$C$3</f>
        <v>Oferta 2Desagregación total del bucle local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Oferta 3</v>
      </c>
      <c r="C17" s="3" t="str">
        <f>IF(INDEX('Consolidado Resultados'!$A$8:$L$705,MATCH('Desagregacion total'!$L17,'Consolidado Resultados'!$L$8:$L$705,0),3)=0,"",INDEX('Consolidado Resultados'!$A$8:$L$705,MATCH('Desagregacion total'!$L17,'Consolidado Resultados'!$L$8:$L$705,0),3))</f>
        <v/>
      </c>
      <c r="D17" s="4" t="str">
        <f>IF(INDEX('Consolidado Resultados'!$A$8:$L$705,MATCH('Desagregacion total'!$L17,'Consolidado Resultados'!$L$8:$L$705,0),3)=0,"",INDEX('Consolidado Resultados'!$A$8:$L$705,MATCH('Desagregacion total'!$L17,'Consolidado Resultados'!$L$8:$L$705,0),4))</f>
        <v/>
      </c>
      <c r="E17" s="4" t="str">
        <f>IF(INDEX('Consolidado Resultados'!$A$8:$L$705,MATCH('Desagregacion total'!$L17,'Consolidado Resultados'!$L$8:$L$705,0),3)=0,"",INDEX('Consolidado Resultados'!$A$8:$L$705,MATCH('Desagregacion total'!$L17,'Consolidado Resultados'!$L$8:$L$705,0),5))</f>
        <v/>
      </c>
      <c r="F17" s="4" t="str">
        <f>IF(INDEX('Consolidado Resultados'!$A$8:$L$705,MATCH('Desagregacion total'!$L17,'Consolidado Resultados'!$L$8:$L$705,0),3)=0,"",INDEX('Consolidado Resultados'!$A$8:$L$705,MATCH('Desagregacion total'!$L17,'Consolidado Resultados'!$L$8:$L$705,0),6))</f>
        <v/>
      </c>
      <c r="G17" s="4" t="str">
        <f>IF(INDEX('Consolidado Resultados'!$A$8:$L$705,MATCH('Desagregacion total'!$L17,'Consolidado Resultados'!$L$8:$L$705,0),3)=0,"",INDEX('Consolidado Resultados'!$A$8:$L$705,MATCH('Desagregacion total'!$L17,'Consolidado Resultados'!$L$8:$L$705,0),7))</f>
        <v/>
      </c>
      <c r="H17" s="4" t="str">
        <f>IF(INDEX('Consolidado Resultados'!$A$8:$L$705,MATCH('Desagregacion total'!$L17,'Consolidado Resultados'!$L$8:$L$705,0),3)=0,"",INDEX('Consolidado Resultados'!$A$8:$L$705,MATCH('Desagregacion total'!$L17,'Consolidado Resultados'!$L$8:$L$705,0),8))</f>
        <v/>
      </c>
      <c r="I17" s="56" t="str">
        <f>IF(INDEX('Consolidado Resultados'!$A$8:$L$705,MATCH('Desagregacion total'!$L17,'Consolidado Resultados'!$L$8:$L$705,0),3)=0,"",INDEX('Consolidado Resultados'!$A$8:$L$705,MATCH('Desagregacion total'!$L17,'Consolidado Resultados'!$L$8:$L$705,0),9))</f>
        <v/>
      </c>
      <c r="J17" s="56" t="str">
        <f>IF(INDEX('Consolidado Resultados'!$A$8:$L$705,MATCH('Desagregacion total'!$L17,'Consolidado Resultados'!$L$8:$L$705,0),3)=0,"",INDEX('Consolidado Resultados'!$A$8:$L$705,MATCH('Desagregacion total'!$L17,'Consolidado Resultados'!$L$8:$L$705,0),10))</f>
        <v/>
      </c>
      <c r="K17" s="3">
        <f>+IFERROR(INDEX('Ofertas insignia'!$B$17:$M$52,MATCH('Desagregacion total'!$B17,'Ofertas insignia'!$B$17:$B$52,0),MATCH('Desagregacion total'!$K$14,'Ofertas insignia'!$B$16:$M$16,0)),"")</f>
        <v>3</v>
      </c>
      <c r="L17" s="38" t="str">
        <f t="shared" si="0"/>
        <v>Oferta 3Desagregación total del bucle local</v>
      </c>
    </row>
    <row r="18" spans="1:14" x14ac:dyDescent="0.35">
      <c r="A18" s="30">
        <f t="shared" si="1"/>
        <v>4</v>
      </c>
      <c r="B18" s="2" t="str">
        <f>IF(INDEX('Consolidado Resultados'!$A$8:$L$705,MATCH('Ofertas insignia'!$A20,'Consolidado Resultados'!$A$8:$A$705,0),3)=0,"",INDEX('Consolidado Resultados'!$A$8:$L$705,MATCH('Ofertas insignia'!$A20,'Consolidado Resultados'!$A$8:$A$705,0),3))</f>
        <v>Oferta 4</v>
      </c>
      <c r="C18" s="3" t="str">
        <f>IF(INDEX('Consolidado Resultados'!$A$8:$L$705,MATCH('Desagregacion total'!$L18,'Consolidado Resultados'!$L$8:$L$705,0),3)=0,"",INDEX('Consolidado Resultados'!$A$8:$L$705,MATCH('Desagregacion total'!$L18,'Consolidado Resultados'!$L$8:$L$705,0),3))</f>
        <v/>
      </c>
      <c r="D18" s="4" t="str">
        <f>IF(INDEX('Consolidado Resultados'!$A$8:$L$705,MATCH('Desagregacion total'!$L18,'Consolidado Resultados'!$L$8:$L$705,0),3)=0,"",INDEX('Consolidado Resultados'!$A$8:$L$705,MATCH('Desagregacion total'!$L18,'Consolidado Resultados'!$L$8:$L$705,0),4))</f>
        <v/>
      </c>
      <c r="E18" s="4" t="str">
        <f>IF(INDEX('Consolidado Resultados'!$A$8:$L$705,MATCH('Desagregacion total'!$L18,'Consolidado Resultados'!$L$8:$L$705,0),3)=0,"",INDEX('Consolidado Resultados'!$A$8:$L$705,MATCH('Desagregacion total'!$L18,'Consolidado Resultados'!$L$8:$L$705,0),5))</f>
        <v/>
      </c>
      <c r="F18" s="4" t="str">
        <f>IF(INDEX('Consolidado Resultados'!$A$8:$L$705,MATCH('Desagregacion total'!$L18,'Consolidado Resultados'!$L$8:$L$705,0),3)=0,"",INDEX('Consolidado Resultados'!$A$8:$L$705,MATCH('Desagregacion total'!$L18,'Consolidado Resultados'!$L$8:$L$705,0),6))</f>
        <v/>
      </c>
      <c r="G18" s="4" t="str">
        <f>IF(INDEX('Consolidado Resultados'!$A$8:$L$705,MATCH('Desagregacion total'!$L18,'Consolidado Resultados'!$L$8:$L$705,0),3)=0,"",INDEX('Consolidado Resultados'!$A$8:$L$705,MATCH('Desagregacion total'!$L18,'Consolidado Resultados'!$L$8:$L$705,0),7))</f>
        <v/>
      </c>
      <c r="H18" s="4" t="str">
        <f>IF(INDEX('Consolidado Resultados'!$A$8:$L$705,MATCH('Desagregacion total'!$L18,'Consolidado Resultados'!$L$8:$L$705,0),3)=0,"",INDEX('Consolidado Resultados'!$A$8:$L$705,MATCH('Desagregacion total'!$L18,'Consolidado Resultados'!$L$8:$L$705,0),8))</f>
        <v/>
      </c>
      <c r="I18" s="56" t="str">
        <f>IF(INDEX('Consolidado Resultados'!$A$8:$L$705,MATCH('Desagregacion total'!$L18,'Consolidado Resultados'!$L$8:$L$705,0),3)=0,"",INDEX('Consolidado Resultados'!$A$8:$L$705,MATCH('Desagregacion total'!$L18,'Consolidado Resultados'!$L$8:$L$705,0),9))</f>
        <v/>
      </c>
      <c r="J18" s="56" t="str">
        <f>IF(INDEX('Consolidado Resultados'!$A$8:$L$705,MATCH('Desagregacion total'!$L18,'Consolidado Resultados'!$L$8:$L$705,0),3)=0,"",INDEX('Consolidado Resultados'!$A$8:$L$705,MATCH('Desagregacion total'!$L18,'Consolidado Resultados'!$L$8:$L$705,0),10))</f>
        <v/>
      </c>
      <c r="K18" s="3">
        <f>+IFERROR(INDEX('Ofertas insignia'!$B$17:$M$52,MATCH('Desagregacion total'!$B18,'Ofertas insignia'!$B$17:$B$52,0),MATCH('Desagregacion total'!$K$14,'Ofertas insignia'!$B$16:$M$16,0)),"")</f>
        <v>4</v>
      </c>
      <c r="L18" s="38" t="str">
        <f t="shared" si="0"/>
        <v>Oferta 4Desagregación total del bucle local</v>
      </c>
    </row>
    <row r="19" spans="1:14" x14ac:dyDescent="0.35">
      <c r="A19" s="30">
        <f t="shared" si="1"/>
        <v>5</v>
      </c>
      <c r="B19" s="2" t="str">
        <f>IF(INDEX('Consolidado Resultados'!$A$8:$L$705,MATCH('Ofertas insignia'!$A21,'Consolidado Resultados'!$A$8:$A$705,0),3)=0,"",INDEX('Consolidado Resultados'!$A$8:$L$705,MATCH('Ofertas insignia'!$A21,'Consolidado Resultados'!$A$8:$A$705,0),3))</f>
        <v>Oferta 5</v>
      </c>
      <c r="C19" s="3" t="str">
        <f>IF(INDEX('Consolidado Resultados'!$A$8:$L$705,MATCH('Desagregacion total'!$L19,'Consolidado Resultados'!$L$8:$L$705,0),3)=0,"",INDEX('Consolidado Resultados'!$A$8:$L$705,MATCH('Desagregacion total'!$L19,'Consolidado Resultados'!$L$8:$L$705,0),3))</f>
        <v/>
      </c>
      <c r="D19" s="4" t="str">
        <f>IF(INDEX('Consolidado Resultados'!$A$8:$L$705,MATCH('Desagregacion total'!$L19,'Consolidado Resultados'!$L$8:$L$705,0),3)=0,"",INDEX('Consolidado Resultados'!$A$8:$L$705,MATCH('Desagregacion total'!$L19,'Consolidado Resultados'!$L$8:$L$705,0),4))</f>
        <v/>
      </c>
      <c r="E19" s="4" t="str">
        <f>IF(INDEX('Consolidado Resultados'!$A$8:$L$705,MATCH('Desagregacion total'!$L19,'Consolidado Resultados'!$L$8:$L$705,0),3)=0,"",INDEX('Consolidado Resultados'!$A$8:$L$705,MATCH('Desagregacion total'!$L19,'Consolidado Resultados'!$L$8:$L$705,0),5))</f>
        <v/>
      </c>
      <c r="F19" s="4" t="str">
        <f>IF(INDEX('Consolidado Resultados'!$A$8:$L$705,MATCH('Desagregacion total'!$L19,'Consolidado Resultados'!$L$8:$L$705,0),3)=0,"",INDEX('Consolidado Resultados'!$A$8:$L$705,MATCH('Desagregacion total'!$L19,'Consolidado Resultados'!$L$8:$L$705,0),6))</f>
        <v/>
      </c>
      <c r="G19" s="4" t="str">
        <f>IF(INDEX('Consolidado Resultados'!$A$8:$L$705,MATCH('Desagregacion total'!$L19,'Consolidado Resultados'!$L$8:$L$705,0),3)=0,"",INDEX('Consolidado Resultados'!$A$8:$L$705,MATCH('Desagregacion total'!$L19,'Consolidado Resultados'!$L$8:$L$705,0),7))</f>
        <v/>
      </c>
      <c r="H19" s="4" t="str">
        <f>IF(INDEX('Consolidado Resultados'!$A$8:$L$705,MATCH('Desagregacion total'!$L19,'Consolidado Resultados'!$L$8:$L$705,0),3)=0,"",INDEX('Consolidado Resultados'!$A$8:$L$705,MATCH('Desagregacion total'!$L19,'Consolidado Resultados'!$L$8:$L$705,0),8))</f>
        <v/>
      </c>
      <c r="I19" s="56" t="str">
        <f>IF(INDEX('Consolidado Resultados'!$A$8:$L$705,MATCH('Desagregacion total'!$L19,'Consolidado Resultados'!$L$8:$L$705,0),3)=0,"",INDEX('Consolidado Resultados'!$A$8:$L$705,MATCH('Desagregacion total'!$L19,'Consolidado Resultados'!$L$8:$L$705,0),9))</f>
        <v/>
      </c>
      <c r="J19" s="56" t="str">
        <f>IF(INDEX('Consolidado Resultados'!$A$8:$L$705,MATCH('Desagregacion total'!$L19,'Consolidado Resultados'!$L$8:$L$705,0),3)=0,"",INDEX('Consolidado Resultados'!$A$8:$L$705,MATCH('Desagregacion total'!$L19,'Consolidado Resultados'!$L$8:$L$705,0),10))</f>
        <v/>
      </c>
      <c r="K19" s="3">
        <f>+IFERROR(INDEX('Ofertas insignia'!$B$17:$M$52,MATCH('Desagregacion total'!$B19,'Ofertas insignia'!$B$17:$B$52,0),MATCH('Desagregacion total'!$K$14,'Ofertas insignia'!$B$16:$M$16,0)),"")</f>
        <v>5</v>
      </c>
      <c r="L19" s="38" t="str">
        <f t="shared" si="0"/>
        <v>Oferta 5Desagregación total del bucle local</v>
      </c>
    </row>
    <row r="20" spans="1:14" x14ac:dyDescent="0.35">
      <c r="A20" s="30">
        <f t="shared" si="1"/>
        <v>6</v>
      </c>
      <c r="B20" s="2" t="str">
        <f>IF(INDEX('Consolidado Resultados'!$A$8:$L$705,MATCH('Ofertas insignia'!$A22,'Consolidado Resultados'!$A$8:$A$705,0),3)=0,"",INDEX('Consolidado Resultados'!$A$8:$L$705,MATCH('Ofertas insignia'!$A22,'Consolidado Resultados'!$A$8:$A$705,0),3))</f>
        <v>Oferta 6</v>
      </c>
      <c r="C20" s="3" t="str">
        <f>IF(INDEX('Consolidado Resultados'!$A$8:$L$705,MATCH('Desagregacion total'!$L20,'Consolidado Resultados'!$L$8:$L$705,0),3)=0,"",INDEX('Consolidado Resultados'!$A$8:$L$705,MATCH('Desagregacion total'!$L20,'Consolidado Resultados'!$L$8:$L$705,0),3))</f>
        <v/>
      </c>
      <c r="D20" s="4" t="str">
        <f>IF(INDEX('Consolidado Resultados'!$A$8:$L$705,MATCH('Desagregacion total'!$L20,'Consolidado Resultados'!$L$8:$L$705,0),3)=0,"",INDEX('Consolidado Resultados'!$A$8:$L$705,MATCH('Desagregacion total'!$L20,'Consolidado Resultados'!$L$8:$L$705,0),4))</f>
        <v/>
      </c>
      <c r="E20" s="4" t="str">
        <f>IF(INDEX('Consolidado Resultados'!$A$8:$L$705,MATCH('Desagregacion total'!$L20,'Consolidado Resultados'!$L$8:$L$705,0),3)=0,"",INDEX('Consolidado Resultados'!$A$8:$L$705,MATCH('Desagregacion total'!$L20,'Consolidado Resultados'!$L$8:$L$705,0),5))</f>
        <v/>
      </c>
      <c r="F20" s="4" t="str">
        <f>IF(INDEX('Consolidado Resultados'!$A$8:$L$705,MATCH('Desagregacion total'!$L20,'Consolidado Resultados'!$L$8:$L$705,0),3)=0,"",INDEX('Consolidado Resultados'!$A$8:$L$705,MATCH('Desagregacion total'!$L20,'Consolidado Resultados'!$L$8:$L$705,0),6))</f>
        <v/>
      </c>
      <c r="G20" s="4" t="str">
        <f>IF(INDEX('Consolidado Resultados'!$A$8:$L$705,MATCH('Desagregacion total'!$L20,'Consolidado Resultados'!$L$8:$L$705,0),3)=0,"",INDEX('Consolidado Resultados'!$A$8:$L$705,MATCH('Desagregacion total'!$L20,'Consolidado Resultados'!$L$8:$L$705,0),7))</f>
        <v/>
      </c>
      <c r="H20" s="4" t="str">
        <f>IF(INDEX('Consolidado Resultados'!$A$8:$L$705,MATCH('Desagregacion total'!$L20,'Consolidado Resultados'!$L$8:$L$705,0),3)=0,"",INDEX('Consolidado Resultados'!$A$8:$L$705,MATCH('Desagregacion total'!$L20,'Consolidado Resultados'!$L$8:$L$705,0),8))</f>
        <v/>
      </c>
      <c r="I20" s="19" t="str">
        <f>IF(INDEX('Consolidado Resultados'!$A$8:$L$705,MATCH('Desagregacion total'!$L20,'Consolidado Resultados'!$L$8:$L$705,0),3)=0,"",INDEX('Consolidado Resultados'!$A$8:$L$705,MATCH('Desagregacion total'!$L20,'Consolidado Resultados'!$L$8:$L$705,0),9))</f>
        <v/>
      </c>
      <c r="J20" s="19" t="str">
        <f>IF(INDEX('Consolidado Resultados'!$A$8:$L$705,MATCH('Desagregacion total'!$L20,'Consolidado Resultados'!$L$8:$L$705,0),3)=0,"",INDEX('Consolidado Resultados'!$A$8:$L$705,MATCH('Desagregacion total'!$L20,'Consolidado Resultados'!$L$8:$L$705,0),10))</f>
        <v/>
      </c>
      <c r="K20" s="3">
        <f>+IFERROR(INDEX('Ofertas insignia'!$B$17:$M$52,MATCH('Desagregacion total'!$B20,'Ofertas insignia'!$B$17:$B$52,0),MATCH('Desagregacion total'!$K$14,'Ofertas insignia'!$B$16:$M$16,0)),"")</f>
        <v>6</v>
      </c>
      <c r="L20" s="38" t="str">
        <f t="shared" si="0"/>
        <v>Oferta 6Desagregación total del bucle local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Oferta 7</v>
      </c>
      <c r="C21" s="3" t="str">
        <f>IF(INDEX('Consolidado Resultados'!$A$8:$L$705,MATCH('Desagregacion total'!$L21,'Consolidado Resultados'!$L$8:$L$705,0),3)=0,"",INDEX('Consolidado Resultados'!$A$8:$L$705,MATCH('Desagregacion total'!$L21,'Consolidado Resultados'!$L$8:$L$705,0),3))</f>
        <v/>
      </c>
      <c r="D21" s="4" t="str">
        <f>IF(INDEX('Consolidado Resultados'!$A$8:$L$705,MATCH('Desagregacion total'!$L21,'Consolidado Resultados'!$L$8:$L$705,0),3)=0,"",INDEX('Consolidado Resultados'!$A$8:$L$705,MATCH('Desagregacion total'!$L21,'Consolidado Resultados'!$L$8:$L$705,0),4))</f>
        <v/>
      </c>
      <c r="E21" s="4" t="str">
        <f>IF(INDEX('Consolidado Resultados'!$A$8:$L$705,MATCH('Desagregacion total'!$L21,'Consolidado Resultados'!$L$8:$L$705,0),3)=0,"",INDEX('Consolidado Resultados'!$A$8:$L$705,MATCH('Desagregacion total'!$L21,'Consolidado Resultados'!$L$8:$L$705,0),5))</f>
        <v/>
      </c>
      <c r="F21" s="4" t="str">
        <f>IF(INDEX('Consolidado Resultados'!$A$8:$L$705,MATCH('Desagregacion total'!$L21,'Consolidado Resultados'!$L$8:$L$705,0),3)=0,"",INDEX('Consolidado Resultados'!$A$8:$L$705,MATCH('Desagregacion total'!$L21,'Consolidado Resultados'!$L$8:$L$705,0),6))</f>
        <v/>
      </c>
      <c r="G21" s="4" t="str">
        <f>IF(INDEX('Consolidado Resultados'!$A$8:$L$705,MATCH('Desagregacion total'!$L21,'Consolidado Resultados'!$L$8:$L$705,0),3)=0,"",INDEX('Consolidado Resultados'!$A$8:$L$705,MATCH('Desagregacion total'!$L21,'Consolidado Resultados'!$L$8:$L$705,0),7))</f>
        <v/>
      </c>
      <c r="H21" s="4" t="str">
        <f>IF(INDEX('Consolidado Resultados'!$A$8:$L$705,MATCH('Desagregacion total'!$L21,'Consolidado Resultados'!$L$8:$L$705,0),3)=0,"",INDEX('Consolidado Resultados'!$A$8:$L$705,MATCH('Desagregacion total'!$L21,'Consolidado Resultados'!$L$8:$L$705,0),8))</f>
        <v/>
      </c>
      <c r="I21" s="19" t="str">
        <f>IF(INDEX('Consolidado Resultados'!$A$8:$L$705,MATCH('Desagregacion total'!$L21,'Consolidado Resultados'!$L$8:$L$705,0),3)=0,"",INDEX('Consolidado Resultados'!$A$8:$L$705,MATCH('Desagregacion total'!$L21,'Consolidado Resultados'!$L$8:$L$705,0),9))</f>
        <v/>
      </c>
      <c r="J21" s="19" t="str">
        <f>IF(INDEX('Consolidado Resultados'!$A$8:$L$705,MATCH('Desagregacion total'!$L21,'Consolidado Resultados'!$L$8:$L$705,0),3)=0,"",INDEX('Consolidado Resultados'!$A$8:$L$705,MATCH('Desagregacion total'!$L21,'Consolidado Resultados'!$L$8:$L$705,0),10))</f>
        <v/>
      </c>
      <c r="K21" s="3">
        <f>+IFERROR(INDEX('Ofertas insignia'!$B$17:$M$52,MATCH('Desagregacion total'!$B21,'Ofertas insignia'!$B$17:$B$52,0),MATCH('Desagregacion total'!$K$14,'Ofertas insignia'!$B$16:$M$16,0)),"")</f>
        <v>7</v>
      </c>
      <c r="L21" s="38" t="str">
        <f t="shared" si="0"/>
        <v>Oferta 7Desagregación total del bucle local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Oferta 8</v>
      </c>
      <c r="C22" s="3" t="str">
        <f>IF(INDEX('Consolidado Resultados'!$A$8:$L$705,MATCH('Desagregacion total'!$L22,'Consolidado Resultados'!$L$8:$L$705,0),3)=0,"",INDEX('Consolidado Resultados'!$A$8:$L$705,MATCH('Desagregacion total'!$L22,'Consolidado Resultados'!$L$8:$L$705,0),3))</f>
        <v/>
      </c>
      <c r="D22" s="4" t="str">
        <f>IF(INDEX('Consolidado Resultados'!$A$8:$L$705,MATCH('Desagregacion total'!$L22,'Consolidado Resultados'!$L$8:$L$705,0),3)=0,"",INDEX('Consolidado Resultados'!$A$8:$L$705,MATCH('Desagregacion total'!$L22,'Consolidado Resultados'!$L$8:$L$705,0),4))</f>
        <v/>
      </c>
      <c r="E22" s="4" t="str">
        <f>IF(INDEX('Consolidado Resultados'!$A$8:$L$705,MATCH('Desagregacion total'!$L22,'Consolidado Resultados'!$L$8:$L$705,0),3)=0,"",INDEX('Consolidado Resultados'!$A$8:$L$705,MATCH('Desagregacion total'!$L22,'Consolidado Resultados'!$L$8:$L$705,0),5))</f>
        <v/>
      </c>
      <c r="F22" s="4" t="str">
        <f>IF(INDEX('Consolidado Resultados'!$A$8:$L$705,MATCH('Desagregacion total'!$L22,'Consolidado Resultados'!$L$8:$L$705,0),3)=0,"",INDEX('Consolidado Resultados'!$A$8:$L$705,MATCH('Desagregacion total'!$L22,'Consolidado Resultados'!$L$8:$L$705,0),6))</f>
        <v/>
      </c>
      <c r="G22" s="4" t="str">
        <f>IF(INDEX('Consolidado Resultados'!$A$8:$L$705,MATCH('Desagregacion total'!$L22,'Consolidado Resultados'!$L$8:$L$705,0),3)=0,"",INDEX('Consolidado Resultados'!$A$8:$L$705,MATCH('Desagregacion total'!$L22,'Consolidado Resultados'!$L$8:$L$705,0),7))</f>
        <v/>
      </c>
      <c r="H22" s="4" t="str">
        <f>IF(INDEX('Consolidado Resultados'!$A$8:$L$705,MATCH('Desagregacion total'!$L22,'Consolidado Resultados'!$L$8:$L$705,0),3)=0,"",INDEX('Consolidado Resultados'!$A$8:$L$705,MATCH('Desagregacion total'!$L22,'Consolidado Resultados'!$L$8:$L$705,0),8))</f>
        <v/>
      </c>
      <c r="I22" s="19" t="str">
        <f>IF(INDEX('Consolidado Resultados'!$A$8:$L$705,MATCH('Desagregacion total'!$L22,'Consolidado Resultados'!$L$8:$L$705,0),3)=0,"",INDEX('Consolidado Resultados'!$A$8:$L$705,MATCH('Desagregacion total'!$L22,'Consolidado Resultados'!$L$8:$L$705,0),9))</f>
        <v/>
      </c>
      <c r="J22" s="19" t="str">
        <f>IF(INDEX('Consolidado Resultados'!$A$8:$L$705,MATCH('Desagregacion total'!$L22,'Consolidado Resultados'!$L$8:$L$705,0),3)=0,"",INDEX('Consolidado Resultados'!$A$8:$L$705,MATCH('Desagregacion total'!$L22,'Consolidado Resultados'!$L$8:$L$705,0),10))</f>
        <v/>
      </c>
      <c r="K22" s="3">
        <f>+IFERROR(INDEX('Ofertas insignia'!$B$17:$M$52,MATCH('Desagregacion total'!$B22,'Ofertas insignia'!$B$17:$B$52,0),MATCH('Desagregacion total'!$K$14,'Ofertas insignia'!$B$16:$M$16,0)),"")</f>
        <v>8</v>
      </c>
      <c r="L22" s="38" t="str">
        <f t="shared" si="0"/>
        <v>Oferta 8Desagregación total del bucle local</v>
      </c>
    </row>
    <row r="23" spans="1:14" x14ac:dyDescent="0.35">
      <c r="A23" s="30">
        <f t="shared" si="1"/>
        <v>9</v>
      </c>
      <c r="B23" s="2" t="str">
        <f>IF(INDEX('Consolidado Resultados'!$A$8:$L$705,MATCH('Ofertas insignia'!$A25,'Consolidado Resultados'!$A$8:$A$705,0),3)=0,"",INDEX('Consolidado Resultados'!$A$8:$L$705,MATCH('Ofertas insignia'!$A25,'Consolidado Resultados'!$A$8:$A$705,0),3))</f>
        <v>Oferta 9</v>
      </c>
      <c r="C23" s="3" t="str">
        <f>IF(INDEX('Consolidado Resultados'!$A$8:$L$705,MATCH('Desagregacion total'!$L23,'Consolidado Resultados'!$L$8:$L$705,0),3)=0,"",INDEX('Consolidado Resultados'!$A$8:$L$705,MATCH('Desagregacion total'!$L23,'Consolidado Resultados'!$L$8:$L$705,0),3))</f>
        <v/>
      </c>
      <c r="D23" s="4" t="str">
        <f>IF(INDEX('Consolidado Resultados'!$A$8:$L$705,MATCH('Desagregacion total'!$L23,'Consolidado Resultados'!$L$8:$L$705,0),3)=0,"",INDEX('Consolidado Resultados'!$A$8:$L$705,MATCH('Desagregacion total'!$L23,'Consolidado Resultados'!$L$8:$L$705,0),4))</f>
        <v/>
      </c>
      <c r="E23" s="4" t="str">
        <f>IF(INDEX('Consolidado Resultados'!$A$8:$L$705,MATCH('Desagregacion total'!$L23,'Consolidado Resultados'!$L$8:$L$705,0),3)=0,"",INDEX('Consolidado Resultados'!$A$8:$L$705,MATCH('Desagregacion total'!$L23,'Consolidado Resultados'!$L$8:$L$705,0),5))</f>
        <v/>
      </c>
      <c r="F23" s="4" t="str">
        <f>IF(INDEX('Consolidado Resultados'!$A$8:$L$705,MATCH('Desagregacion total'!$L23,'Consolidado Resultados'!$L$8:$L$705,0),3)=0,"",INDEX('Consolidado Resultados'!$A$8:$L$705,MATCH('Desagregacion total'!$L23,'Consolidado Resultados'!$L$8:$L$705,0),6))</f>
        <v/>
      </c>
      <c r="G23" s="4" t="str">
        <f>IF(INDEX('Consolidado Resultados'!$A$8:$L$705,MATCH('Desagregacion total'!$L23,'Consolidado Resultados'!$L$8:$L$705,0),3)=0,"",INDEX('Consolidado Resultados'!$A$8:$L$705,MATCH('Desagregacion total'!$L23,'Consolidado Resultados'!$L$8:$L$705,0),7))</f>
        <v/>
      </c>
      <c r="H23" s="4" t="str">
        <f>IF(INDEX('Consolidado Resultados'!$A$8:$L$705,MATCH('Desagregacion total'!$L23,'Consolidado Resultados'!$L$8:$L$705,0),3)=0,"",INDEX('Consolidado Resultados'!$A$8:$L$705,MATCH('Desagregacion total'!$L23,'Consolidado Resultados'!$L$8:$L$705,0),8))</f>
        <v/>
      </c>
      <c r="I23" s="19" t="str">
        <f>IF(INDEX('Consolidado Resultados'!$A$8:$L$705,MATCH('Desagregacion total'!$L23,'Consolidado Resultados'!$L$8:$L$705,0),3)=0,"",INDEX('Consolidado Resultados'!$A$8:$L$705,MATCH('Desagregacion total'!$L23,'Consolidado Resultados'!$L$8:$L$705,0),9))</f>
        <v/>
      </c>
      <c r="J23" s="19" t="str">
        <f>IF(INDEX('Consolidado Resultados'!$A$8:$L$705,MATCH('Desagregacion total'!$L23,'Consolidado Resultados'!$L$8:$L$705,0),3)=0,"",INDEX('Consolidado Resultados'!$A$8:$L$705,MATCH('Desagregacion total'!$L23,'Consolidado Resultados'!$L$8:$L$705,0),10))</f>
        <v/>
      </c>
      <c r="K23" s="3">
        <f>+IFERROR(INDEX('Ofertas insignia'!$B$17:$M$52,MATCH('Desagregacion total'!$B23,'Ofertas insignia'!$B$17:$B$52,0),MATCH('Desagregacion total'!$K$14,'Ofertas insignia'!$B$16:$M$16,0)),"")</f>
        <v>9</v>
      </c>
      <c r="L23" s="38" t="str">
        <f t="shared" si="0"/>
        <v>Oferta 9Desagregación total del bucle local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Oferta 10</v>
      </c>
      <c r="C24" s="3" t="str">
        <f>IF(INDEX('Consolidado Resultados'!$A$8:$L$705,MATCH('Desagregacion total'!$L24,'Consolidado Resultados'!$L$8:$L$705,0),3)=0,"",INDEX('Consolidado Resultados'!$A$8:$L$705,MATCH('Desagregacion total'!$L24,'Consolidado Resultados'!$L$8:$L$705,0),3))</f>
        <v/>
      </c>
      <c r="D24" s="4" t="str">
        <f>IF(INDEX('Consolidado Resultados'!$A$8:$L$705,MATCH('Desagregacion total'!$L24,'Consolidado Resultados'!$L$8:$L$705,0),3)=0,"",INDEX('Consolidado Resultados'!$A$8:$L$705,MATCH('Desagregacion total'!$L24,'Consolidado Resultados'!$L$8:$L$705,0),4))</f>
        <v/>
      </c>
      <c r="E24" s="4"/>
      <c r="F24" s="4" t="str">
        <f>IF(INDEX('Consolidado Resultados'!$A$8:$L$705,MATCH('Desagregacion total'!$L24,'Consolidado Resultados'!$L$8:$L$705,0),3)=0,"",INDEX('Consolidado Resultados'!$A$8:$L$705,MATCH('Desagregacion total'!$L24,'Consolidado Resultados'!$L$8:$L$705,0),6))</f>
        <v/>
      </c>
      <c r="G24" s="4" t="str">
        <f>IF(INDEX('Consolidado Resultados'!$A$8:$L$705,MATCH('Desagregacion total'!$L24,'Consolidado Resultados'!$L$8:$L$705,0),3)=0,"",INDEX('Consolidado Resultados'!$A$8:$L$705,MATCH('Desagregacion total'!$L24,'Consolidado Resultados'!$L$8:$L$705,0),7))</f>
        <v/>
      </c>
      <c r="H24" s="4" t="str">
        <f>IF(INDEX('Consolidado Resultados'!$A$8:$L$705,MATCH('Desagregacion total'!$L24,'Consolidado Resultados'!$L$8:$L$705,0),3)=0,"",INDEX('Consolidado Resultados'!$A$8:$L$705,MATCH('Desagregacion total'!$L24,'Consolidado Resultados'!$L$8:$L$705,0),8))</f>
        <v/>
      </c>
      <c r="I24" s="19" t="str">
        <f>IF(INDEX('Consolidado Resultados'!$A$8:$L$705,MATCH('Desagregacion total'!$L24,'Consolidado Resultados'!$L$8:$L$705,0),3)=0,"",INDEX('Consolidado Resultados'!$A$8:$L$705,MATCH('Desagregacion total'!$L24,'Consolidado Resultados'!$L$8:$L$705,0),9))</f>
        <v/>
      </c>
      <c r="J24" s="19" t="str">
        <f>IF(INDEX('Consolidado Resultados'!$A$8:$L$705,MATCH('Desagregacion total'!$L24,'Consolidado Resultados'!$L$8:$L$705,0),3)=0,"",INDEX('Consolidado Resultados'!$A$8:$L$705,MATCH('Desagregacion total'!$L24,'Consolidado Resultados'!$L$8:$L$705,0),10))</f>
        <v/>
      </c>
      <c r="K24" s="3">
        <f>+IFERROR(INDEX('Ofertas insignia'!$B$17:$M$52,MATCH('Desagregacion total'!$B24,'Ofertas insignia'!$B$17:$B$52,0),MATCH('Desagregacion total'!$K$14,'Ofertas insignia'!$B$16:$M$16,0)),"")</f>
        <v>10</v>
      </c>
      <c r="L24" s="38" t="str">
        <f t="shared" si="0"/>
        <v>Oferta 10Desagregación total del bucle local</v>
      </c>
    </row>
    <row r="25" spans="1:14" x14ac:dyDescent="0.35">
      <c r="A25" s="30">
        <f t="shared" si="1"/>
        <v>11</v>
      </c>
      <c r="B25" s="2" t="str">
        <f>IF(INDEX('Consolidado Resultados'!$A$8:$L$705,MATCH('Ofertas insignia'!$A27,'Consolidado Resultados'!$A$8:$A$705,0),3)=0,"",INDEX('Consolidado Resultados'!$A$8:$L$705,MATCH('Ofertas insignia'!$A27,'Consolidado Resultados'!$A$8:$A$705,0),3))</f>
        <v>Oferta 11</v>
      </c>
      <c r="C25" s="3" t="str">
        <f>IF(INDEX('Consolidado Resultados'!$A$8:$L$705,MATCH('Desagregacion total'!$L25,'Consolidado Resultados'!$L$8:$L$705,0),3)=0,"",INDEX('Consolidado Resultados'!$A$8:$L$705,MATCH('Desagregacion total'!$L25,'Consolidado Resultados'!$L$8:$L$705,0),3))</f>
        <v/>
      </c>
      <c r="D25" s="4" t="str">
        <f>IF(INDEX('Consolidado Resultados'!$A$8:$L$705,MATCH('Desagregacion total'!$L25,'Consolidado Resultados'!$L$8:$L$705,0),3)=0,"",INDEX('Consolidado Resultados'!$A$8:$L$705,MATCH('Desagregacion total'!$L25,'Consolidado Resultados'!$L$8:$L$705,0),4))</f>
        <v/>
      </c>
      <c r="E25" s="4" t="str">
        <f>IF(INDEX('Consolidado Resultados'!$A$8:$L$705,MATCH('Desagregacion total'!$L25,'Consolidado Resultados'!$L$8:$L$705,0),3)=0,"",INDEX('Consolidado Resultados'!$A$8:$L$705,MATCH('Desagregacion total'!$L25,'Consolidado Resultados'!$L$8:$L$705,0),5))</f>
        <v/>
      </c>
      <c r="F25" s="4" t="str">
        <f>IF(INDEX('Consolidado Resultados'!$A$8:$L$705,MATCH('Desagregacion total'!$L25,'Consolidado Resultados'!$L$8:$L$705,0),3)=0,"",INDEX('Consolidado Resultados'!$A$8:$L$705,MATCH('Desagregacion total'!$L25,'Consolidado Resultados'!$L$8:$L$705,0),6))</f>
        <v/>
      </c>
      <c r="G25" s="4" t="str">
        <f>IF(INDEX('Consolidado Resultados'!$A$8:$L$705,MATCH('Desagregacion total'!$L25,'Consolidado Resultados'!$L$8:$L$705,0),3)=0,"",INDEX('Consolidado Resultados'!$A$8:$L$705,MATCH('Desagregacion total'!$L25,'Consolidado Resultados'!$L$8:$L$705,0),7))</f>
        <v/>
      </c>
      <c r="H25" s="4" t="str">
        <f>IF(INDEX('Consolidado Resultados'!$A$8:$L$705,MATCH('Desagregacion total'!$L25,'Consolidado Resultados'!$L$8:$L$705,0),3)=0,"",INDEX('Consolidado Resultados'!$A$8:$L$705,MATCH('Desagregacion total'!$L25,'Consolidado Resultados'!$L$8:$L$705,0),8))</f>
        <v/>
      </c>
      <c r="I25" s="19" t="str">
        <f>IF(INDEX('Consolidado Resultados'!$A$8:$L$705,MATCH('Desagregacion total'!$L25,'Consolidado Resultados'!$L$8:$L$705,0),3)=0,"",INDEX('Consolidado Resultados'!$A$8:$L$705,MATCH('Desagregacion total'!$L25,'Consolidado Resultados'!$L$8:$L$705,0),9))</f>
        <v/>
      </c>
      <c r="J25" s="19" t="str">
        <f>IF(INDEX('Consolidado Resultados'!$A$8:$L$705,MATCH('Desagregacion total'!$L25,'Consolidado Resultados'!$L$8:$L$705,0),3)=0,"",INDEX('Consolidado Resultados'!$A$8:$L$705,MATCH('Desagregacion total'!$L25,'Consolidado Resultados'!$L$8:$L$705,0),10))</f>
        <v/>
      </c>
      <c r="K25" s="3">
        <f>+IFERROR(INDEX('Ofertas insignia'!$B$17:$M$52,MATCH('Desagregacion total'!$B25,'Ofertas insignia'!$B$17:$B$52,0),MATCH('Desagregacion total'!$K$14,'Ofertas insignia'!$B$16:$M$16,0)),"")</f>
        <v>11</v>
      </c>
      <c r="L25" s="38" t="str">
        <f t="shared" si="0"/>
        <v>Oferta 11Desagregación total del bucle local</v>
      </c>
    </row>
    <row r="26" spans="1:14" x14ac:dyDescent="0.35">
      <c r="A26" s="30">
        <f t="shared" si="1"/>
        <v>12</v>
      </c>
      <c r="B26" s="2" t="str">
        <f>IF(INDEX('Consolidado Resultados'!$A$8:$L$705,MATCH('Ofertas insignia'!$A28,'Consolidado Resultados'!$A$8:$A$705,0),3)=0,"",INDEX('Consolidado Resultados'!$A$8:$L$705,MATCH('Ofertas insignia'!$A28,'Consolidado Resultados'!$A$8:$A$705,0),3))</f>
        <v>Oferta 12</v>
      </c>
      <c r="C26" s="3" t="str">
        <f>IF(INDEX('Consolidado Resultados'!$A$8:$L$705,MATCH('Desagregacion total'!$L26,'Consolidado Resultados'!$L$8:$L$705,0),3)=0,"",INDEX('Consolidado Resultados'!$A$8:$L$705,MATCH('Desagregacion total'!$L26,'Consolidado Resultados'!$L$8:$L$705,0),3))</f>
        <v/>
      </c>
      <c r="D26" s="4" t="str">
        <f>IF(INDEX('Consolidado Resultados'!$A$8:$L$705,MATCH('Desagregacion total'!$L26,'Consolidado Resultados'!$L$8:$L$705,0),3)=0,"",INDEX('Consolidado Resultados'!$A$8:$L$705,MATCH('Desagregacion total'!$L26,'Consolidado Resultados'!$L$8:$L$705,0),4))</f>
        <v/>
      </c>
      <c r="E26" s="4" t="str">
        <f>IF(INDEX('Consolidado Resultados'!$A$8:$L$705,MATCH('Desagregacion total'!$L26,'Consolidado Resultados'!$L$8:$L$705,0),3)=0,"",INDEX('Consolidado Resultados'!$A$8:$L$705,MATCH('Desagregacion total'!$L26,'Consolidado Resultados'!$L$8:$L$705,0),5))</f>
        <v/>
      </c>
      <c r="F26" s="4" t="str">
        <f>IF(INDEX('Consolidado Resultados'!$A$8:$L$705,MATCH('Desagregacion total'!$L26,'Consolidado Resultados'!$L$8:$L$705,0),3)=0,"",INDEX('Consolidado Resultados'!$A$8:$L$705,MATCH('Desagregacion total'!$L26,'Consolidado Resultados'!$L$8:$L$705,0),6))</f>
        <v/>
      </c>
      <c r="G26" s="4" t="str">
        <f>IF(INDEX('Consolidado Resultados'!$A$8:$L$705,MATCH('Desagregacion total'!$L26,'Consolidado Resultados'!$L$8:$L$705,0),3)=0,"",INDEX('Consolidado Resultados'!$A$8:$L$705,MATCH('Desagregacion total'!$L26,'Consolidado Resultados'!$L$8:$L$705,0),7))</f>
        <v/>
      </c>
      <c r="H26" s="4" t="str">
        <f>IF(INDEX('Consolidado Resultados'!$A$8:$L$705,MATCH('Desagregacion total'!$L26,'Consolidado Resultados'!$L$8:$L$705,0),3)=0,"",INDEX('Consolidado Resultados'!$A$8:$L$705,MATCH('Desagregacion total'!$L26,'Consolidado Resultados'!$L$8:$L$705,0),8))</f>
        <v/>
      </c>
      <c r="I26" s="19" t="str">
        <f>IF(INDEX('Consolidado Resultados'!$A$8:$L$705,MATCH('Desagregacion total'!$L26,'Consolidado Resultados'!$L$8:$L$705,0),3)=0,"",INDEX('Consolidado Resultados'!$A$8:$L$705,MATCH('Desagregacion total'!$L26,'Consolidado Resultados'!$L$8:$L$705,0),9))</f>
        <v/>
      </c>
      <c r="J26" s="19" t="str">
        <f>IF(INDEX('Consolidado Resultados'!$A$8:$L$705,MATCH('Desagregacion total'!$L26,'Consolidado Resultados'!$L$8:$L$705,0),3)=0,"",INDEX('Consolidado Resultados'!$A$8:$L$705,MATCH('Desagregacion total'!$L26,'Consolidado Resultados'!$L$8:$L$705,0),10))</f>
        <v/>
      </c>
      <c r="K26" s="3">
        <f>+IFERROR(INDEX('Ofertas insignia'!$B$17:$M$52,MATCH('Desagregacion total'!$B26,'Ofertas insignia'!$B$17:$B$52,0),MATCH('Desagregacion total'!$K$14,'Ofertas insignia'!$B$16:$M$16,0)),"")</f>
        <v>12</v>
      </c>
      <c r="L26" s="38" t="str">
        <f t="shared" si="0"/>
        <v>Oferta 12Desagregación total del bucle local</v>
      </c>
    </row>
    <row r="27" spans="1:14" x14ac:dyDescent="0.35">
      <c r="A27" s="30">
        <f t="shared" si="1"/>
        <v>13</v>
      </c>
      <c r="B27" s="2" t="str">
        <f>IF(INDEX('Consolidado Resultados'!$A$8:$L$705,MATCH('Ofertas insignia'!$A29,'Consolidado Resultados'!$A$8:$A$705,0),3)=0,"",INDEX('Consolidado Resultados'!$A$8:$L$705,MATCH('Ofertas insignia'!$A29,'Consolidado Resultados'!$A$8:$A$705,0),3))</f>
        <v>Oferta 13</v>
      </c>
      <c r="C27" s="3" t="str">
        <f>IF(INDEX('Consolidado Resultados'!$A$8:$L$705,MATCH('Desagregacion total'!$L27,'Consolidado Resultados'!$L$8:$L$705,0),3)=0,"",INDEX('Consolidado Resultados'!$A$8:$L$705,MATCH('Desagregacion total'!$L27,'Consolidado Resultados'!$L$8:$L$705,0),3))</f>
        <v/>
      </c>
      <c r="D27" s="4" t="str">
        <f>IF(INDEX('Consolidado Resultados'!$A$8:$L$705,MATCH('Desagregacion total'!$L27,'Consolidado Resultados'!$L$8:$L$705,0),3)=0,"",INDEX('Consolidado Resultados'!$A$8:$L$705,MATCH('Desagregacion total'!$L27,'Consolidado Resultados'!$L$8:$L$705,0),4))</f>
        <v/>
      </c>
      <c r="E27" s="4" t="str">
        <f>IF(INDEX('Consolidado Resultados'!$A$8:$L$705,MATCH('Desagregacion total'!$L27,'Consolidado Resultados'!$L$8:$L$705,0),3)=0,"",INDEX('Consolidado Resultados'!$A$8:$L$705,MATCH('Desagregacion total'!$L27,'Consolidado Resultados'!$L$8:$L$705,0),5))</f>
        <v/>
      </c>
      <c r="F27" s="4" t="str">
        <f>IF(INDEX('Consolidado Resultados'!$A$8:$L$705,MATCH('Desagregacion total'!$L27,'Consolidado Resultados'!$L$8:$L$705,0),3)=0,"",INDEX('Consolidado Resultados'!$A$8:$L$705,MATCH('Desagregacion total'!$L27,'Consolidado Resultados'!$L$8:$L$705,0),6))</f>
        <v/>
      </c>
      <c r="G27" s="4" t="str">
        <f>IF(INDEX('Consolidado Resultados'!$A$8:$L$705,MATCH('Desagregacion total'!$L27,'Consolidado Resultados'!$L$8:$L$705,0),3)=0,"",INDEX('Consolidado Resultados'!$A$8:$L$705,MATCH('Desagregacion total'!$L27,'Consolidado Resultados'!$L$8:$L$705,0),7))</f>
        <v/>
      </c>
      <c r="H27" s="4" t="str">
        <f>IF(INDEX('Consolidado Resultados'!$A$8:$L$705,MATCH('Desagregacion total'!$L27,'Consolidado Resultados'!$L$8:$L$705,0),3)=0,"",INDEX('Consolidado Resultados'!$A$8:$L$705,MATCH('Desagregacion total'!$L27,'Consolidado Resultados'!$L$8:$L$705,0),8))</f>
        <v/>
      </c>
      <c r="I27" s="19" t="str">
        <f>IF(INDEX('Consolidado Resultados'!$A$8:$L$705,MATCH('Desagregacion total'!$L27,'Consolidado Resultados'!$L$8:$L$705,0),3)=0,"",INDEX('Consolidado Resultados'!$A$8:$L$705,MATCH('Desagregacion total'!$L27,'Consolidado Resultados'!$L$8:$L$705,0),9))</f>
        <v/>
      </c>
      <c r="J27" s="19" t="str">
        <f>IF(INDEX('Consolidado Resultados'!$A$8:$L$705,MATCH('Desagregacion total'!$L27,'Consolidado Resultados'!$L$8:$L$705,0),3)=0,"",INDEX('Consolidado Resultados'!$A$8:$L$705,MATCH('Desagregacion total'!$L27,'Consolidado Resultados'!$L$8:$L$705,0),10))</f>
        <v/>
      </c>
      <c r="K27" s="3">
        <f>+IFERROR(INDEX('Ofertas insignia'!$B$17:$M$52,MATCH('Desagregacion total'!$B27,'Ofertas insignia'!$B$17:$B$52,0),MATCH('Desagregacion total'!$K$14,'Ofertas insignia'!$B$16:$M$16,0)),"")</f>
        <v>13</v>
      </c>
      <c r="L27" s="38" t="str">
        <f t="shared" si="0"/>
        <v>Oferta 13Desagregación total del bucle local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total'!$L28,'Consolidado Resultados'!$L$8:$L$705,0),3)=0,"",INDEX('Consolidado Resultados'!$A$8:$L$705,MATCH('Desagregacion total'!$L28,'Consolidado Resultados'!$L$8:$L$705,0),3))</f>
        <v/>
      </c>
      <c r="D28" s="4" t="str">
        <f>IF(INDEX('Consolidado Resultados'!$A$8:$L$705,MATCH('Desagregacion total'!$L28,'Consolidado Resultados'!$L$8:$L$705,0),3)=0,"",INDEX('Consolidado Resultados'!$A$8:$L$705,MATCH('Desagregacion total'!$L28,'Consolidado Resultados'!$L$8:$L$705,0),4))</f>
        <v/>
      </c>
      <c r="E28" s="4" t="str">
        <f>IF(INDEX('Consolidado Resultados'!$A$8:$L$705,MATCH('Desagregacion total'!$L28,'Consolidado Resultados'!$L$8:$L$705,0),3)=0,"",INDEX('Consolidado Resultados'!$A$8:$L$705,MATCH('Desagregacion total'!$L28,'Consolidado Resultados'!$L$8:$L$705,0),5))</f>
        <v/>
      </c>
      <c r="F28" s="4" t="str">
        <f>IF(INDEX('Consolidado Resultados'!$A$8:$L$705,MATCH('Desagregacion total'!$L28,'Consolidado Resultados'!$L$8:$L$705,0),3)=0,"",INDEX('Consolidado Resultados'!$A$8:$L$705,MATCH('Desagregacion total'!$L28,'Consolidado Resultados'!$L$8:$L$705,0),6))</f>
        <v/>
      </c>
      <c r="G28" s="4" t="str">
        <f>IF(INDEX('Consolidado Resultados'!$A$8:$L$705,MATCH('Desagregacion total'!$L28,'Consolidado Resultados'!$L$8:$L$705,0),3)=0,"",INDEX('Consolidado Resultados'!$A$8:$L$705,MATCH('Desagregacion total'!$L28,'Consolidado Resultados'!$L$8:$L$705,0),7))</f>
        <v/>
      </c>
      <c r="H28" s="4" t="str">
        <f>IF(INDEX('Consolidado Resultados'!$A$8:$L$705,MATCH('Desagregacion total'!$L28,'Consolidado Resultados'!$L$8:$L$705,0),3)=0,"",INDEX('Consolidado Resultados'!$A$8:$L$705,MATCH('Desagregacion total'!$L28,'Consolidado Resultados'!$L$8:$L$705,0),8))</f>
        <v/>
      </c>
      <c r="I28" s="19" t="str">
        <f>IF(INDEX('Consolidado Resultados'!$A$8:$L$705,MATCH('Desagregacion total'!$L28,'Consolidado Resultados'!$L$8:$L$705,0),3)=0,"",INDEX('Consolidado Resultados'!$A$8:$L$705,MATCH('Desagregacion total'!$L28,'Consolidado Resultados'!$L$8:$L$705,0),9))</f>
        <v/>
      </c>
      <c r="J28" s="19" t="str">
        <f>IF(INDEX('Consolidado Resultados'!$A$8:$L$705,MATCH('Desagregacion total'!$L28,'Consolidado Resultados'!$L$8:$L$705,0),3)=0,"",INDEX('Consolidado Resultados'!$A$8:$L$705,MATCH('Desagregacion total'!$L28,'Consolidado Resultados'!$L$8:$L$705,0),10))</f>
        <v/>
      </c>
      <c r="K28" s="3" t="str">
        <f>+IFERROR(INDEX('Ofertas insignia'!$B$17:$M$52,MATCH('Desagregacion total'!$B28,'Ofertas insignia'!$B$17:$B$52,0),MATCH('Desagregacion total'!$K$14,'Ofertas insignia'!$B$16:$M$16,0)),"")</f>
        <v/>
      </c>
      <c r="L28" s="38" t="str">
        <f t="shared" si="0"/>
        <v>Desagregación total del bucle local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total'!$L29,'Consolidado Resultados'!$L$8:$L$705,0),3)=0,"",INDEX('Consolidado Resultados'!$A$8:$L$705,MATCH('Desagregacion total'!$L29,'Consolidado Resultados'!$L$8:$L$705,0),3))</f>
        <v/>
      </c>
      <c r="D29" s="4" t="str">
        <f>IF(INDEX('Consolidado Resultados'!$A$8:$L$705,MATCH('Desagregacion total'!$L29,'Consolidado Resultados'!$L$8:$L$705,0),3)=0,"",INDEX('Consolidado Resultados'!$A$8:$L$705,MATCH('Desagregacion total'!$L29,'Consolidado Resultados'!$L$8:$L$705,0),4))</f>
        <v/>
      </c>
      <c r="E29" s="4" t="str">
        <f>IF(INDEX('Consolidado Resultados'!$A$8:$L$705,MATCH('Desagregacion total'!$L29,'Consolidado Resultados'!$L$8:$L$705,0),3)=0,"",INDEX('Consolidado Resultados'!$A$8:$L$705,MATCH('Desagregacion total'!$L29,'Consolidado Resultados'!$L$8:$L$705,0),5))</f>
        <v/>
      </c>
      <c r="F29" s="4" t="str">
        <f>IF(INDEX('Consolidado Resultados'!$A$8:$L$705,MATCH('Desagregacion total'!$L29,'Consolidado Resultados'!$L$8:$L$705,0),3)=0,"",INDEX('Consolidado Resultados'!$A$8:$L$705,MATCH('Desagregacion total'!$L29,'Consolidado Resultados'!$L$8:$L$705,0),6))</f>
        <v/>
      </c>
      <c r="G29" s="4" t="str">
        <f>IF(INDEX('Consolidado Resultados'!$A$8:$L$705,MATCH('Desagregacion total'!$L29,'Consolidado Resultados'!$L$8:$L$705,0),3)=0,"",INDEX('Consolidado Resultados'!$A$8:$L$705,MATCH('Desagregacion total'!$L29,'Consolidado Resultados'!$L$8:$L$705,0),7))</f>
        <v/>
      </c>
      <c r="H29" s="4" t="str">
        <f>IF(INDEX('Consolidado Resultados'!$A$8:$L$705,MATCH('Desagregacion total'!$L29,'Consolidado Resultados'!$L$8:$L$705,0),3)=0,"",INDEX('Consolidado Resultados'!$A$8:$L$705,MATCH('Desagregacion total'!$L29,'Consolidado Resultados'!$L$8:$L$705,0),8))</f>
        <v/>
      </c>
      <c r="I29" s="19" t="str">
        <f>IF(INDEX('Consolidado Resultados'!$A$8:$L$705,MATCH('Desagregacion total'!$L29,'Consolidado Resultados'!$L$8:$L$705,0),3)=0,"",INDEX('Consolidado Resultados'!$A$8:$L$705,MATCH('Desagregacion total'!$L29,'Consolidado Resultados'!$L$8:$L$705,0),9))</f>
        <v/>
      </c>
      <c r="J29" s="19" t="str">
        <f>IF(INDEX('Consolidado Resultados'!$A$8:$L$705,MATCH('Desagregacion total'!$L29,'Consolidado Resultados'!$L$8:$L$705,0),3)=0,"",INDEX('Consolidado Resultados'!$A$8:$L$705,MATCH('Desagregacion total'!$L29,'Consolidado Resultados'!$L$8:$L$705,0),10))</f>
        <v/>
      </c>
      <c r="K29" s="3" t="str">
        <f>+IFERROR(INDEX('Ofertas insignia'!$B$17:$M$52,MATCH('Desagregacion total'!$B29,'Ofertas insignia'!$B$17:$B$52,0),MATCH('Desagregacion total'!$K$14,'Ofertas insignia'!$B$16:$M$16,0)),"")</f>
        <v/>
      </c>
      <c r="L29" s="38" t="str">
        <f t="shared" si="0"/>
        <v>Desagregación total del bucle local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total'!$L30,'Consolidado Resultados'!$L$8:$L$705,0),3)=0,"",INDEX('Consolidado Resultados'!$A$8:$L$705,MATCH('Desagregacion total'!$L30,'Consolidado Resultados'!$L$8:$L$705,0),3))</f>
        <v/>
      </c>
      <c r="D30" s="4" t="str">
        <f>IF(INDEX('Consolidado Resultados'!$A$8:$L$705,MATCH('Desagregacion total'!$L30,'Consolidado Resultados'!$L$8:$L$705,0),3)=0,"",INDEX('Consolidado Resultados'!$A$8:$L$705,MATCH('Desagregacion total'!$L30,'Consolidado Resultados'!$L$8:$L$705,0),4))</f>
        <v/>
      </c>
      <c r="E30" s="4" t="str">
        <f>IF(INDEX('Consolidado Resultados'!$A$8:$L$705,MATCH('Desagregacion total'!$L30,'Consolidado Resultados'!$L$8:$L$705,0),3)=0,"",INDEX('Consolidado Resultados'!$A$8:$L$705,MATCH('Desagregacion total'!$L30,'Consolidado Resultados'!$L$8:$L$705,0),5))</f>
        <v/>
      </c>
      <c r="F30" s="4" t="str">
        <f>IF(INDEX('Consolidado Resultados'!$A$8:$L$705,MATCH('Desagregacion total'!$L30,'Consolidado Resultados'!$L$8:$L$705,0),3)=0,"",INDEX('Consolidado Resultados'!$A$8:$L$705,MATCH('Desagregacion total'!$L30,'Consolidado Resultados'!$L$8:$L$705,0),6))</f>
        <v/>
      </c>
      <c r="G30" s="4" t="str">
        <f>IF(INDEX('Consolidado Resultados'!$A$8:$L$705,MATCH('Desagregacion total'!$L30,'Consolidado Resultados'!$L$8:$L$705,0),3)=0,"",INDEX('Consolidado Resultados'!$A$8:$L$705,MATCH('Desagregacion total'!$L30,'Consolidado Resultados'!$L$8:$L$705,0),7))</f>
        <v/>
      </c>
      <c r="H30" s="4" t="str">
        <f>IF(INDEX('Consolidado Resultados'!$A$8:$L$705,MATCH('Desagregacion total'!$L30,'Consolidado Resultados'!$L$8:$L$705,0),3)=0,"",INDEX('Consolidado Resultados'!$A$8:$L$705,MATCH('Desagregacion total'!$L30,'Consolidado Resultados'!$L$8:$L$705,0),8))</f>
        <v/>
      </c>
      <c r="I30" s="19" t="str">
        <f>IF(INDEX('Consolidado Resultados'!$A$8:$L$705,MATCH('Desagregacion total'!$L30,'Consolidado Resultados'!$L$8:$L$705,0),3)=0,"",INDEX('Consolidado Resultados'!$A$8:$L$705,MATCH('Desagregacion total'!$L30,'Consolidado Resultados'!$L$8:$L$705,0),9))</f>
        <v/>
      </c>
      <c r="J30" s="19" t="str">
        <f>IF(INDEX('Consolidado Resultados'!$A$8:$L$705,MATCH('Desagregacion total'!$L30,'Consolidado Resultados'!$L$8:$L$705,0),3)=0,"",INDEX('Consolidado Resultados'!$A$8:$L$705,MATCH('Desagregacion total'!$L30,'Consolidado Resultados'!$L$8:$L$705,0),10))</f>
        <v/>
      </c>
      <c r="K30" s="3" t="str">
        <f>+IFERROR(INDEX('Ofertas insignia'!$B$17:$M$52,MATCH('Desagregacion total'!$B30,'Ofertas insignia'!$B$17:$B$52,0),MATCH('Desagregacion total'!$K$14,'Ofertas insignia'!$B$16:$M$16,0)),"")</f>
        <v/>
      </c>
      <c r="L30" s="38" t="str">
        <f t="shared" si="0"/>
        <v>Desagregación total del bucle local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total'!$L31,'Consolidado Resultados'!$L$8:$L$705,0),3)=0,"",INDEX('Consolidado Resultados'!$A$8:$L$705,MATCH('Desagregacion total'!$L31,'Consolidado Resultados'!$L$8:$L$705,0),3))</f>
        <v/>
      </c>
      <c r="D31" s="4" t="str">
        <f>IF(INDEX('Consolidado Resultados'!$A$8:$L$705,MATCH('Desagregacion total'!$L31,'Consolidado Resultados'!$L$8:$L$705,0),3)=0,"",INDEX('Consolidado Resultados'!$A$8:$L$705,MATCH('Desagregacion total'!$L31,'Consolidado Resultados'!$L$8:$L$705,0),4))</f>
        <v/>
      </c>
      <c r="E31" s="4" t="str">
        <f>IF(INDEX('Consolidado Resultados'!$A$8:$L$705,MATCH('Desagregacion total'!$L31,'Consolidado Resultados'!$L$8:$L$705,0),3)=0,"",INDEX('Consolidado Resultados'!$A$8:$L$705,MATCH('Desagregacion total'!$L31,'Consolidado Resultados'!$L$8:$L$705,0),5))</f>
        <v/>
      </c>
      <c r="F31" s="4" t="str">
        <f>IF(INDEX('Consolidado Resultados'!$A$8:$L$705,MATCH('Desagregacion total'!$L31,'Consolidado Resultados'!$L$8:$L$705,0),3)=0,"",INDEX('Consolidado Resultados'!$A$8:$L$705,MATCH('Desagregacion total'!$L31,'Consolidado Resultados'!$L$8:$L$705,0),6))</f>
        <v/>
      </c>
      <c r="G31" s="4" t="str">
        <f>IF(INDEX('Consolidado Resultados'!$A$8:$L$705,MATCH('Desagregacion total'!$L31,'Consolidado Resultados'!$L$8:$L$705,0),3)=0,"",INDEX('Consolidado Resultados'!$A$8:$L$705,MATCH('Desagregacion total'!$L31,'Consolidado Resultados'!$L$8:$L$705,0),7))</f>
        <v/>
      </c>
      <c r="H31" s="4" t="str">
        <f>IF(INDEX('Consolidado Resultados'!$A$8:$L$705,MATCH('Desagregacion total'!$L31,'Consolidado Resultados'!$L$8:$L$705,0),3)=0,"",INDEX('Consolidado Resultados'!$A$8:$L$705,MATCH('Desagregacion total'!$L31,'Consolidado Resultados'!$L$8:$L$705,0),8))</f>
        <v/>
      </c>
      <c r="I31" s="19" t="str">
        <f>IF(INDEX('Consolidado Resultados'!$A$8:$L$705,MATCH('Desagregacion total'!$L31,'Consolidado Resultados'!$L$8:$L$705,0),3)=0,"",INDEX('Consolidado Resultados'!$A$8:$L$705,MATCH('Desagregacion total'!$L31,'Consolidado Resultados'!$L$8:$L$705,0),9))</f>
        <v/>
      </c>
      <c r="J31" s="19" t="str">
        <f>IF(INDEX('Consolidado Resultados'!$A$8:$L$705,MATCH('Desagregacion total'!$L31,'Consolidado Resultados'!$L$8:$L$705,0),3)=0,"",INDEX('Consolidado Resultados'!$A$8:$L$705,MATCH('Desagregacion total'!$L31,'Consolidado Resultados'!$L$8:$L$705,0),10))</f>
        <v/>
      </c>
      <c r="K31" s="3" t="str">
        <f>+IFERROR(INDEX('Ofertas insignia'!$B$17:$M$52,MATCH('Desagregacion total'!$B31,'Ofertas insignia'!$B$17:$B$52,0),MATCH('Desagregacion total'!$K$14,'Ofertas insignia'!$B$16:$M$16,0)),"")</f>
        <v/>
      </c>
      <c r="L31" s="38" t="str">
        <f t="shared" si="0"/>
        <v>Desagregación total del bucle local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total'!$L32,'Consolidado Resultados'!$L$8:$L$705,0),3)=0,"",INDEX('Consolidado Resultados'!$A$8:$L$705,MATCH('Desagregacion total'!$L32,'Consolidado Resultados'!$L$8:$L$705,0),3))</f>
        <v/>
      </c>
      <c r="D32" s="4" t="str">
        <f>IF(INDEX('Consolidado Resultados'!$A$8:$L$705,MATCH('Desagregacion total'!$L32,'Consolidado Resultados'!$L$8:$L$705,0),3)=0,"",INDEX('Consolidado Resultados'!$A$8:$L$705,MATCH('Desagregacion total'!$L32,'Consolidado Resultados'!$L$8:$L$705,0),4))</f>
        <v/>
      </c>
      <c r="E32" s="4" t="str">
        <f>IF(INDEX('Consolidado Resultados'!$A$8:$L$705,MATCH('Desagregacion total'!$L32,'Consolidado Resultados'!$L$8:$L$705,0),3)=0,"",INDEX('Consolidado Resultados'!$A$8:$L$705,MATCH('Desagregacion total'!$L32,'Consolidado Resultados'!$L$8:$L$705,0),5))</f>
        <v/>
      </c>
      <c r="F32" s="4" t="str">
        <f>IF(INDEX('Consolidado Resultados'!$A$8:$L$705,MATCH('Desagregacion total'!$L32,'Consolidado Resultados'!$L$8:$L$705,0),3)=0,"",INDEX('Consolidado Resultados'!$A$8:$L$705,MATCH('Desagregacion total'!$L32,'Consolidado Resultados'!$L$8:$L$705,0),6))</f>
        <v/>
      </c>
      <c r="G32" s="4" t="str">
        <f>IF(INDEX('Consolidado Resultados'!$A$8:$L$705,MATCH('Desagregacion total'!$L32,'Consolidado Resultados'!$L$8:$L$705,0),3)=0,"",INDEX('Consolidado Resultados'!$A$8:$L$705,MATCH('Desagregacion total'!$L32,'Consolidado Resultados'!$L$8:$L$705,0),7))</f>
        <v/>
      </c>
      <c r="H32" s="4" t="str">
        <f>IF(INDEX('Consolidado Resultados'!$A$8:$L$705,MATCH('Desagregacion total'!$L32,'Consolidado Resultados'!$L$8:$L$705,0),3)=0,"",INDEX('Consolidado Resultados'!$A$8:$L$705,MATCH('Desagregacion total'!$L32,'Consolidado Resultados'!$L$8:$L$705,0),8))</f>
        <v/>
      </c>
      <c r="I32" s="19" t="str">
        <f>IF(INDEX('Consolidado Resultados'!$A$8:$L$705,MATCH('Desagregacion total'!$L32,'Consolidado Resultados'!$L$8:$L$705,0),3)=0,"",INDEX('Consolidado Resultados'!$A$8:$L$705,MATCH('Desagregacion total'!$L32,'Consolidado Resultados'!$L$8:$L$705,0),9))</f>
        <v/>
      </c>
      <c r="J32" s="19" t="str">
        <f>IF(INDEX('Consolidado Resultados'!$A$8:$L$705,MATCH('Desagregacion total'!$L32,'Consolidado Resultados'!$L$8:$L$705,0),3)=0,"",INDEX('Consolidado Resultados'!$A$8:$L$705,MATCH('Desagregacion total'!$L32,'Consolidado Resultados'!$L$8:$L$705,0),10))</f>
        <v/>
      </c>
      <c r="K32" s="3" t="str">
        <f>+IFERROR(INDEX('Ofertas insignia'!$B$17:$M$52,MATCH('Desagregacion total'!$B32,'Ofertas insignia'!$B$17:$B$52,0),MATCH('Desagregacion total'!$K$14,'Ofertas insignia'!$B$16:$M$16,0)),"")</f>
        <v/>
      </c>
      <c r="L32" s="38" t="str">
        <f t="shared" si="0"/>
        <v>Desagregación total del bucle local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total'!$L33,'Consolidado Resultados'!$L$8:$L$705,0),3)=0,"",INDEX('Consolidado Resultados'!$A$8:$L$705,MATCH('Desagregacion total'!$L33,'Consolidado Resultados'!$L$8:$L$705,0),3))</f>
        <v/>
      </c>
      <c r="D33" s="4" t="str">
        <f>IF(INDEX('Consolidado Resultados'!$A$8:$L$705,MATCH('Desagregacion total'!$L33,'Consolidado Resultados'!$L$8:$L$705,0),3)=0,"",INDEX('Consolidado Resultados'!$A$8:$L$705,MATCH('Desagregacion total'!$L33,'Consolidado Resultados'!$L$8:$L$705,0),4))</f>
        <v/>
      </c>
      <c r="E33" s="4" t="str">
        <f>IF(INDEX('Consolidado Resultados'!$A$8:$L$705,MATCH('Desagregacion total'!$L33,'Consolidado Resultados'!$L$8:$L$705,0),3)=0,"",INDEX('Consolidado Resultados'!$A$8:$L$705,MATCH('Desagregacion total'!$L33,'Consolidado Resultados'!$L$8:$L$705,0),5))</f>
        <v/>
      </c>
      <c r="F33" s="4" t="str">
        <f>IF(INDEX('Consolidado Resultados'!$A$8:$L$705,MATCH('Desagregacion total'!$L33,'Consolidado Resultados'!$L$8:$L$705,0),3)=0,"",INDEX('Consolidado Resultados'!$A$8:$L$705,MATCH('Desagregacion total'!$L33,'Consolidado Resultados'!$L$8:$L$705,0),6))</f>
        <v/>
      </c>
      <c r="G33" s="4" t="str">
        <f>IF(INDEX('Consolidado Resultados'!$A$8:$L$705,MATCH('Desagregacion total'!$L33,'Consolidado Resultados'!$L$8:$L$705,0),3)=0,"",INDEX('Consolidado Resultados'!$A$8:$L$705,MATCH('Desagregacion total'!$L33,'Consolidado Resultados'!$L$8:$L$705,0),7))</f>
        <v/>
      </c>
      <c r="H33" s="4" t="str">
        <f>IF(INDEX('Consolidado Resultados'!$A$8:$L$705,MATCH('Desagregacion total'!$L33,'Consolidado Resultados'!$L$8:$L$705,0),3)=0,"",INDEX('Consolidado Resultados'!$A$8:$L$705,MATCH('Desagregacion total'!$L33,'Consolidado Resultados'!$L$8:$L$705,0),8))</f>
        <v/>
      </c>
      <c r="I33" s="19" t="str">
        <f>IF(INDEX('Consolidado Resultados'!$A$8:$L$705,MATCH('Desagregacion total'!$L33,'Consolidado Resultados'!$L$8:$L$705,0),3)=0,"",INDEX('Consolidado Resultados'!$A$8:$L$705,MATCH('Desagregacion total'!$L33,'Consolidado Resultados'!$L$8:$L$705,0),9))</f>
        <v/>
      </c>
      <c r="J33" s="19" t="str">
        <f>IF(INDEX('Consolidado Resultados'!$A$8:$L$705,MATCH('Desagregacion total'!$L33,'Consolidado Resultados'!$L$8:$L$705,0),3)=0,"",INDEX('Consolidado Resultados'!$A$8:$L$705,MATCH('Desagregacion total'!$L33,'Consolidado Resultados'!$L$8:$L$705,0),10))</f>
        <v/>
      </c>
      <c r="K33" s="3" t="str">
        <f>+IFERROR(INDEX('Ofertas insignia'!$B$17:$M$52,MATCH('Desagregacion total'!$B33,'Ofertas insignia'!$B$17:$B$52,0),MATCH('Desagregacion total'!$K$14,'Ofertas insignia'!$B$16:$M$16,0)),"")</f>
        <v/>
      </c>
      <c r="L33" s="38" t="str">
        <f t="shared" si="0"/>
        <v>Desagregación total del bucle local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total'!$L34,'Consolidado Resultados'!$L$8:$L$705,0),3)=0,"",INDEX('Consolidado Resultados'!$A$8:$L$705,MATCH('Desagregacion total'!$L34,'Consolidado Resultados'!$L$8:$L$705,0),3))</f>
        <v/>
      </c>
      <c r="D34" s="4" t="str">
        <f>IF(INDEX('Consolidado Resultados'!$A$8:$L$705,MATCH('Desagregacion total'!$L34,'Consolidado Resultados'!$L$8:$L$705,0),3)=0,"",INDEX('Consolidado Resultados'!$A$8:$L$705,MATCH('Desagregacion total'!$L34,'Consolidado Resultados'!$L$8:$L$705,0),4))</f>
        <v/>
      </c>
      <c r="E34" s="4" t="str">
        <f>IF(INDEX('Consolidado Resultados'!$A$8:$L$705,MATCH('Desagregacion total'!$L34,'Consolidado Resultados'!$L$8:$L$705,0),3)=0,"",INDEX('Consolidado Resultados'!$A$8:$L$705,MATCH('Desagregacion total'!$L34,'Consolidado Resultados'!$L$8:$L$705,0),5))</f>
        <v/>
      </c>
      <c r="F34" s="4" t="str">
        <f>IF(INDEX('Consolidado Resultados'!$A$8:$L$705,MATCH('Desagregacion total'!$L34,'Consolidado Resultados'!$L$8:$L$705,0),3)=0,"",INDEX('Consolidado Resultados'!$A$8:$L$705,MATCH('Desagregacion total'!$L34,'Consolidado Resultados'!$L$8:$L$705,0),6))</f>
        <v/>
      </c>
      <c r="G34" s="4" t="str">
        <f>IF(INDEX('Consolidado Resultados'!$A$8:$L$705,MATCH('Desagregacion total'!$L34,'Consolidado Resultados'!$L$8:$L$705,0),3)=0,"",INDEX('Consolidado Resultados'!$A$8:$L$705,MATCH('Desagregacion total'!$L34,'Consolidado Resultados'!$L$8:$L$705,0),7))</f>
        <v/>
      </c>
      <c r="H34" s="4" t="str">
        <f>IF(INDEX('Consolidado Resultados'!$A$8:$L$705,MATCH('Desagregacion total'!$L34,'Consolidado Resultados'!$L$8:$L$705,0),3)=0,"",INDEX('Consolidado Resultados'!$A$8:$L$705,MATCH('Desagregacion total'!$L34,'Consolidado Resultados'!$L$8:$L$705,0),8))</f>
        <v/>
      </c>
      <c r="I34" s="19" t="str">
        <f>IF(INDEX('Consolidado Resultados'!$A$8:$L$705,MATCH('Desagregacion total'!$L34,'Consolidado Resultados'!$L$8:$L$705,0),3)=0,"",INDEX('Consolidado Resultados'!$A$8:$L$705,MATCH('Desagregacion total'!$L34,'Consolidado Resultados'!$L$8:$L$705,0),9))</f>
        <v/>
      </c>
      <c r="J34" s="19" t="str">
        <f>IF(INDEX('Consolidado Resultados'!$A$8:$L$705,MATCH('Desagregacion total'!$L34,'Consolidado Resultados'!$L$8:$L$705,0),3)=0,"",INDEX('Consolidado Resultados'!$A$8:$L$705,MATCH('Desagregacion total'!$L34,'Consolidado Resultados'!$L$8:$L$705,0),10))</f>
        <v/>
      </c>
      <c r="K34" s="3" t="str">
        <f>+IFERROR(INDEX('Ofertas insignia'!$B$17:$M$52,MATCH('Desagregacion total'!$B34,'Ofertas insignia'!$B$17:$B$52,0),MATCH('Desagregacion total'!$K$14,'Ofertas insignia'!$B$16:$M$16,0)),"")</f>
        <v/>
      </c>
      <c r="L34" s="38" t="str">
        <f t="shared" si="0"/>
        <v>Desagregación total del bucle local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total'!$L35,'Consolidado Resultados'!$L$8:$L$705,0),3)=0,"",INDEX('Consolidado Resultados'!$A$8:$L$705,MATCH('Desagregacion total'!$L35,'Consolidado Resultados'!$L$8:$L$705,0),3))</f>
        <v/>
      </c>
      <c r="D35" s="4" t="str">
        <f>IF(INDEX('Consolidado Resultados'!$A$8:$L$705,MATCH('Desagregacion total'!$L35,'Consolidado Resultados'!$L$8:$L$705,0),3)=0,"",INDEX('Consolidado Resultados'!$A$8:$L$705,MATCH('Desagregacion total'!$L35,'Consolidado Resultados'!$L$8:$L$705,0),4))</f>
        <v/>
      </c>
      <c r="E35" s="4" t="str">
        <f>IF(INDEX('Consolidado Resultados'!$A$8:$L$705,MATCH('Desagregacion total'!$L35,'Consolidado Resultados'!$L$8:$L$705,0),3)=0,"",INDEX('Consolidado Resultados'!$A$8:$L$705,MATCH('Desagregacion total'!$L35,'Consolidado Resultados'!$L$8:$L$705,0),5))</f>
        <v/>
      </c>
      <c r="F35" s="4" t="str">
        <f>IF(INDEX('Consolidado Resultados'!$A$8:$L$705,MATCH('Desagregacion total'!$L35,'Consolidado Resultados'!$L$8:$L$705,0),3)=0,"",INDEX('Consolidado Resultados'!$A$8:$L$705,MATCH('Desagregacion total'!$L35,'Consolidado Resultados'!$L$8:$L$705,0),6))</f>
        <v/>
      </c>
      <c r="G35" s="4" t="str">
        <f>IF(INDEX('Consolidado Resultados'!$A$8:$L$705,MATCH('Desagregacion total'!$L35,'Consolidado Resultados'!$L$8:$L$705,0),3)=0,"",INDEX('Consolidado Resultados'!$A$8:$L$705,MATCH('Desagregacion total'!$L35,'Consolidado Resultados'!$L$8:$L$705,0),7))</f>
        <v/>
      </c>
      <c r="H35" s="4" t="str">
        <f>IF(INDEX('Consolidado Resultados'!$A$8:$L$705,MATCH('Desagregacion total'!$L35,'Consolidado Resultados'!$L$8:$L$705,0),3)=0,"",INDEX('Consolidado Resultados'!$A$8:$L$705,MATCH('Desagregacion total'!$L35,'Consolidado Resultados'!$L$8:$L$705,0),8))</f>
        <v/>
      </c>
      <c r="I35" s="19" t="str">
        <f>IF(INDEX('Consolidado Resultados'!$A$8:$L$705,MATCH('Desagregacion total'!$L35,'Consolidado Resultados'!$L$8:$L$705,0),3)=0,"",INDEX('Consolidado Resultados'!$A$8:$L$705,MATCH('Desagregacion total'!$L35,'Consolidado Resultados'!$L$8:$L$705,0),9))</f>
        <v/>
      </c>
      <c r="J35" s="19" t="str">
        <f>IF(INDEX('Consolidado Resultados'!$A$8:$L$705,MATCH('Desagregacion total'!$L35,'Consolidado Resultados'!$L$8:$L$705,0),3)=0,"",INDEX('Consolidado Resultados'!$A$8:$L$705,MATCH('Desagregacion total'!$L35,'Consolidado Resultados'!$L$8:$L$705,0),10))</f>
        <v/>
      </c>
      <c r="K35" s="3" t="str">
        <f>+IFERROR(INDEX('Ofertas insignia'!$B$17:$M$52,MATCH('Desagregacion total'!$B35,'Ofertas insignia'!$B$17:$B$52,0),MATCH('Desagregacion total'!$K$14,'Ofertas insignia'!$B$16:$M$16,0)),"")</f>
        <v/>
      </c>
      <c r="L35" s="38" t="str">
        <f t="shared" si="0"/>
        <v>Desagregación total del bucle local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total'!$L36,'Consolidado Resultados'!$L$8:$L$705,0),3)=0,"",INDEX('Consolidado Resultados'!$A$8:$L$705,MATCH('Desagregacion total'!$L36,'Consolidado Resultados'!$L$8:$L$705,0),3))</f>
        <v/>
      </c>
      <c r="D36" s="4" t="str">
        <f>IF(INDEX('Consolidado Resultados'!$A$8:$L$705,MATCH('Desagregacion total'!$L36,'Consolidado Resultados'!$L$8:$L$705,0),3)=0,"",INDEX('Consolidado Resultados'!$A$8:$L$705,MATCH('Desagregacion total'!$L36,'Consolidado Resultados'!$L$8:$L$705,0),4))</f>
        <v/>
      </c>
      <c r="E36" s="4" t="str">
        <f>IF(INDEX('Consolidado Resultados'!$A$8:$L$705,MATCH('Desagregacion total'!$L36,'Consolidado Resultados'!$L$8:$L$705,0),3)=0,"",INDEX('Consolidado Resultados'!$A$8:$L$705,MATCH('Desagregacion total'!$L36,'Consolidado Resultados'!$L$8:$L$705,0),5))</f>
        <v/>
      </c>
      <c r="F36" s="4" t="str">
        <f>IF(INDEX('Consolidado Resultados'!$A$8:$L$705,MATCH('Desagregacion total'!$L36,'Consolidado Resultados'!$L$8:$L$705,0),3)=0,"",INDEX('Consolidado Resultados'!$A$8:$L$705,MATCH('Desagregacion total'!$L36,'Consolidado Resultados'!$L$8:$L$705,0),6))</f>
        <v/>
      </c>
      <c r="G36" s="4" t="str">
        <f>IF(INDEX('Consolidado Resultados'!$A$8:$L$705,MATCH('Desagregacion total'!$L36,'Consolidado Resultados'!$L$8:$L$705,0),3)=0,"",INDEX('Consolidado Resultados'!$A$8:$L$705,MATCH('Desagregacion total'!$L36,'Consolidado Resultados'!$L$8:$L$705,0),7))</f>
        <v/>
      </c>
      <c r="H36" s="4" t="str">
        <f>IF(INDEX('Consolidado Resultados'!$A$8:$L$705,MATCH('Desagregacion total'!$L36,'Consolidado Resultados'!$L$8:$L$705,0),3)=0,"",INDEX('Consolidado Resultados'!$A$8:$L$705,MATCH('Desagregacion total'!$L36,'Consolidado Resultados'!$L$8:$L$705,0),8))</f>
        <v/>
      </c>
      <c r="I36" s="19" t="str">
        <f>IF(INDEX('Consolidado Resultados'!$A$8:$L$705,MATCH('Desagregacion total'!$L36,'Consolidado Resultados'!$L$8:$L$705,0),3)=0,"",INDEX('Consolidado Resultados'!$A$8:$L$705,MATCH('Desagregacion total'!$L36,'Consolidado Resultados'!$L$8:$L$705,0),9))</f>
        <v/>
      </c>
      <c r="J36" s="19" t="str">
        <f>IF(INDEX('Consolidado Resultados'!$A$8:$L$705,MATCH('Desagregacion total'!$L36,'Consolidado Resultados'!$L$8:$L$705,0),3)=0,"",INDEX('Consolidado Resultados'!$A$8:$L$705,MATCH('Desagregacion total'!$L36,'Consolidado Resultados'!$L$8:$L$705,0),10))</f>
        <v/>
      </c>
      <c r="K36" s="3" t="str">
        <f>+IFERROR(INDEX('Ofertas insignia'!$B$17:$M$52,MATCH('Desagregacion total'!$B36,'Ofertas insignia'!$B$17:$B$52,0),MATCH('Desagregacion total'!$K$14,'Ofertas insignia'!$B$16:$M$16,0)),"")</f>
        <v/>
      </c>
      <c r="L36" s="38" t="str">
        <f t="shared" si="0"/>
        <v>Desagregación total del bucle local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total'!$L37,'Consolidado Resultados'!$L$8:$L$705,0),3)=0,"",INDEX('Consolidado Resultados'!$A$8:$L$705,MATCH('Desagregacion total'!$L37,'Consolidado Resultados'!$L$8:$L$705,0),3))</f>
        <v/>
      </c>
      <c r="D37" s="4" t="str">
        <f>IF(INDEX('Consolidado Resultados'!$A$8:$L$705,MATCH('Desagregacion total'!$L37,'Consolidado Resultados'!$L$8:$L$705,0),3)=0,"",INDEX('Consolidado Resultados'!$A$8:$L$705,MATCH('Desagregacion total'!$L37,'Consolidado Resultados'!$L$8:$L$705,0),4))</f>
        <v/>
      </c>
      <c r="E37" s="4" t="str">
        <f>IF(INDEX('Consolidado Resultados'!$A$8:$L$705,MATCH('Desagregacion total'!$L37,'Consolidado Resultados'!$L$8:$L$705,0),3)=0,"",INDEX('Consolidado Resultados'!$A$8:$L$705,MATCH('Desagregacion total'!$L37,'Consolidado Resultados'!$L$8:$L$705,0),5))</f>
        <v/>
      </c>
      <c r="F37" s="4" t="str">
        <f>IF(INDEX('Consolidado Resultados'!$A$8:$L$705,MATCH('Desagregacion total'!$L37,'Consolidado Resultados'!$L$8:$L$705,0),3)=0,"",INDEX('Consolidado Resultados'!$A$8:$L$705,MATCH('Desagregacion total'!$L37,'Consolidado Resultados'!$L$8:$L$705,0),6))</f>
        <v/>
      </c>
      <c r="G37" s="4" t="str">
        <f>IF(INDEX('Consolidado Resultados'!$A$8:$L$705,MATCH('Desagregacion total'!$L37,'Consolidado Resultados'!$L$8:$L$705,0),3)=0,"",INDEX('Consolidado Resultados'!$A$8:$L$705,MATCH('Desagregacion total'!$L37,'Consolidado Resultados'!$L$8:$L$705,0),7))</f>
        <v/>
      </c>
      <c r="H37" s="4" t="str">
        <f>IF(INDEX('Consolidado Resultados'!$A$8:$L$705,MATCH('Desagregacion total'!$L37,'Consolidado Resultados'!$L$8:$L$705,0),3)=0,"",INDEX('Consolidado Resultados'!$A$8:$L$705,MATCH('Desagregacion total'!$L37,'Consolidado Resultados'!$L$8:$L$705,0),8))</f>
        <v/>
      </c>
      <c r="I37" s="19" t="str">
        <f>IF(INDEX('Consolidado Resultados'!$A$8:$L$705,MATCH('Desagregacion total'!$L37,'Consolidado Resultados'!$L$8:$L$705,0),3)=0,"",INDEX('Consolidado Resultados'!$A$8:$L$705,MATCH('Desagregacion total'!$L37,'Consolidado Resultados'!$L$8:$L$705,0),9))</f>
        <v/>
      </c>
      <c r="J37" s="19" t="str">
        <f>IF(INDEX('Consolidado Resultados'!$A$8:$L$705,MATCH('Desagregacion total'!$L37,'Consolidado Resultados'!$L$8:$L$705,0),3)=0,"",INDEX('Consolidado Resultados'!$A$8:$L$705,MATCH('Desagregacion total'!$L37,'Consolidado Resultados'!$L$8:$L$705,0),10))</f>
        <v/>
      </c>
      <c r="K37" s="3" t="str">
        <f>+IFERROR(INDEX('Ofertas insignia'!$B$17:$M$52,MATCH('Desagregacion total'!$B37,'Ofertas insignia'!$B$17:$B$52,0),MATCH('Desagregacion total'!$K$14,'Ofertas insignia'!$B$16:$M$16,0)),"")</f>
        <v/>
      </c>
      <c r="L37" s="38" t="str">
        <f t="shared" si="0"/>
        <v>Desagregación total del bucle local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total'!$L38,'Consolidado Resultados'!$L$8:$L$705,0),3)=0,"",INDEX('Consolidado Resultados'!$A$8:$L$705,MATCH('Desagregacion total'!$L38,'Consolidado Resultados'!$L$8:$L$705,0),3))</f>
        <v/>
      </c>
      <c r="D38" s="4" t="str">
        <f>IF(INDEX('Consolidado Resultados'!$A$8:$L$705,MATCH('Desagregacion total'!$L38,'Consolidado Resultados'!$L$8:$L$705,0),3)=0,"",INDEX('Consolidado Resultados'!$A$8:$L$705,MATCH('Desagregacion total'!$L38,'Consolidado Resultados'!$L$8:$L$705,0),4))</f>
        <v/>
      </c>
      <c r="E38" s="4" t="str">
        <f>IF(INDEX('Consolidado Resultados'!$A$8:$L$705,MATCH('Desagregacion total'!$L38,'Consolidado Resultados'!$L$8:$L$705,0),3)=0,"",INDEX('Consolidado Resultados'!$A$8:$L$705,MATCH('Desagregacion total'!$L38,'Consolidado Resultados'!$L$8:$L$705,0),5))</f>
        <v/>
      </c>
      <c r="F38" s="4" t="str">
        <f>IF(INDEX('Consolidado Resultados'!$A$8:$L$705,MATCH('Desagregacion total'!$L38,'Consolidado Resultados'!$L$8:$L$705,0),3)=0,"",INDEX('Consolidado Resultados'!$A$8:$L$705,MATCH('Desagregacion total'!$L38,'Consolidado Resultados'!$L$8:$L$705,0),6))</f>
        <v/>
      </c>
      <c r="G38" s="4" t="str">
        <f>IF(INDEX('Consolidado Resultados'!$A$8:$L$705,MATCH('Desagregacion total'!$L38,'Consolidado Resultados'!$L$8:$L$705,0),3)=0,"",INDEX('Consolidado Resultados'!$A$8:$L$705,MATCH('Desagregacion total'!$L38,'Consolidado Resultados'!$L$8:$L$705,0),7))</f>
        <v/>
      </c>
      <c r="H38" s="4" t="str">
        <f>IF(INDEX('Consolidado Resultados'!$A$8:$L$705,MATCH('Desagregacion total'!$L38,'Consolidado Resultados'!$L$8:$L$705,0),3)=0,"",INDEX('Consolidado Resultados'!$A$8:$L$705,MATCH('Desagregacion total'!$L38,'Consolidado Resultados'!$L$8:$L$705,0),8))</f>
        <v/>
      </c>
      <c r="I38" s="19" t="str">
        <f>IF(INDEX('Consolidado Resultados'!$A$8:$L$705,MATCH('Desagregacion total'!$L38,'Consolidado Resultados'!$L$8:$L$705,0),3)=0,"",INDEX('Consolidado Resultados'!$A$8:$L$705,MATCH('Desagregacion total'!$L38,'Consolidado Resultados'!$L$8:$L$705,0),9))</f>
        <v/>
      </c>
      <c r="J38" s="19" t="str">
        <f>IF(INDEX('Consolidado Resultados'!$A$8:$L$705,MATCH('Desagregacion total'!$L38,'Consolidado Resultados'!$L$8:$L$705,0),3)=0,"",INDEX('Consolidado Resultados'!$A$8:$L$705,MATCH('Desagregacion total'!$L38,'Consolidado Resultados'!$L$8:$L$705,0),10))</f>
        <v/>
      </c>
      <c r="K38" s="3" t="str">
        <f>+IFERROR(INDEX('Ofertas insignia'!$B$17:$M$52,MATCH('Desagregacion total'!$B38,'Ofertas insignia'!$B$17:$B$52,0),MATCH('Desagregacion total'!$K$14,'Ofertas insignia'!$B$16:$M$16,0)),"")</f>
        <v/>
      </c>
      <c r="L38" s="38" t="str">
        <f t="shared" si="0"/>
        <v>Desagregación total del bucle local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total'!$L39,'Consolidado Resultados'!$L$8:$L$705,0),3)=0,"",INDEX('Consolidado Resultados'!$A$8:$L$705,MATCH('Desagregacion total'!$L39,'Consolidado Resultados'!$L$8:$L$705,0),3))</f>
        <v/>
      </c>
      <c r="D39" s="4" t="str">
        <f>IF(INDEX('Consolidado Resultados'!$A$8:$L$705,MATCH('Desagregacion total'!$L39,'Consolidado Resultados'!$L$8:$L$705,0),3)=0,"",INDEX('Consolidado Resultados'!$A$8:$L$705,MATCH('Desagregacion total'!$L39,'Consolidado Resultados'!$L$8:$L$705,0),4))</f>
        <v/>
      </c>
      <c r="E39" s="4" t="str">
        <f>IF(INDEX('Consolidado Resultados'!$A$8:$L$705,MATCH('Desagregacion total'!$L39,'Consolidado Resultados'!$L$8:$L$705,0),3)=0,"",INDEX('Consolidado Resultados'!$A$8:$L$705,MATCH('Desagregacion total'!$L39,'Consolidado Resultados'!$L$8:$L$705,0),5))</f>
        <v/>
      </c>
      <c r="F39" s="4" t="str">
        <f>IF(INDEX('Consolidado Resultados'!$A$8:$L$705,MATCH('Desagregacion total'!$L39,'Consolidado Resultados'!$L$8:$L$705,0),3)=0,"",INDEX('Consolidado Resultados'!$A$8:$L$705,MATCH('Desagregacion total'!$L39,'Consolidado Resultados'!$L$8:$L$705,0),6))</f>
        <v/>
      </c>
      <c r="G39" s="4" t="str">
        <f>IF(INDEX('Consolidado Resultados'!$A$8:$L$705,MATCH('Desagregacion total'!$L39,'Consolidado Resultados'!$L$8:$L$705,0),3)=0,"",INDEX('Consolidado Resultados'!$A$8:$L$705,MATCH('Desagregacion total'!$L39,'Consolidado Resultados'!$L$8:$L$705,0),7))</f>
        <v/>
      </c>
      <c r="H39" s="4" t="str">
        <f>IF(INDEX('Consolidado Resultados'!$A$8:$L$705,MATCH('Desagregacion total'!$L39,'Consolidado Resultados'!$L$8:$L$705,0),3)=0,"",INDEX('Consolidado Resultados'!$A$8:$L$705,MATCH('Desagregacion total'!$L39,'Consolidado Resultados'!$L$8:$L$705,0),8))</f>
        <v/>
      </c>
      <c r="I39" s="19" t="str">
        <f>IF(INDEX('Consolidado Resultados'!$A$8:$L$705,MATCH('Desagregacion total'!$L39,'Consolidado Resultados'!$L$8:$L$705,0),3)=0,"",INDEX('Consolidado Resultados'!$A$8:$L$705,MATCH('Desagregacion total'!$L39,'Consolidado Resultados'!$L$8:$L$705,0),9))</f>
        <v/>
      </c>
      <c r="J39" s="19" t="str">
        <f>IF(INDEX('Consolidado Resultados'!$A$8:$L$705,MATCH('Desagregacion total'!$L39,'Consolidado Resultados'!$L$8:$L$705,0),3)=0,"",INDEX('Consolidado Resultados'!$A$8:$L$705,MATCH('Desagregacion total'!$L39,'Consolidado Resultados'!$L$8:$L$705,0),10))</f>
        <v/>
      </c>
      <c r="K39" s="3" t="str">
        <f>+IFERROR(INDEX('Ofertas insignia'!$B$17:$M$52,MATCH('Desagregacion total'!$B39,'Ofertas insignia'!$B$17:$B$52,0),MATCH('Desagregacion total'!$K$14,'Ofertas insignia'!$B$16:$M$16,0)),"")</f>
        <v/>
      </c>
      <c r="L39" s="38" t="str">
        <f t="shared" si="0"/>
        <v>Desagregación total del bucle local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total'!$L40,'Consolidado Resultados'!$L$8:$L$705,0),3)=0,"",INDEX('Consolidado Resultados'!$A$8:$L$705,MATCH('Desagregacion total'!$L40,'Consolidado Resultados'!$L$8:$L$705,0),3))</f>
        <v/>
      </c>
      <c r="D40" s="4" t="str">
        <f>IF(INDEX('Consolidado Resultados'!$A$8:$L$705,MATCH('Desagregacion total'!$L40,'Consolidado Resultados'!$L$8:$L$705,0),3)=0,"",INDEX('Consolidado Resultados'!$A$8:$L$705,MATCH('Desagregacion total'!$L40,'Consolidado Resultados'!$L$8:$L$705,0),4))</f>
        <v/>
      </c>
      <c r="E40" s="4" t="str">
        <f>IF(INDEX('Consolidado Resultados'!$A$8:$L$705,MATCH('Desagregacion total'!$L40,'Consolidado Resultados'!$L$8:$L$705,0),3)=0,"",INDEX('Consolidado Resultados'!$A$8:$L$705,MATCH('Desagregacion total'!$L40,'Consolidado Resultados'!$L$8:$L$705,0),5))</f>
        <v/>
      </c>
      <c r="F40" s="4" t="str">
        <f>IF(INDEX('Consolidado Resultados'!$A$8:$L$705,MATCH('Desagregacion total'!$L40,'Consolidado Resultados'!$L$8:$L$705,0),3)=0,"",INDEX('Consolidado Resultados'!$A$8:$L$705,MATCH('Desagregacion total'!$L40,'Consolidado Resultados'!$L$8:$L$705,0),6))</f>
        <v/>
      </c>
      <c r="G40" s="4" t="str">
        <f>IF(INDEX('Consolidado Resultados'!$A$8:$L$705,MATCH('Desagregacion total'!$L40,'Consolidado Resultados'!$L$8:$L$705,0),3)=0,"",INDEX('Consolidado Resultados'!$A$8:$L$705,MATCH('Desagregacion total'!$L40,'Consolidado Resultados'!$L$8:$L$705,0),7))</f>
        <v/>
      </c>
      <c r="H40" s="4" t="str">
        <f>IF(INDEX('Consolidado Resultados'!$A$8:$L$705,MATCH('Desagregacion total'!$L40,'Consolidado Resultados'!$L$8:$L$705,0),3)=0,"",INDEX('Consolidado Resultados'!$A$8:$L$705,MATCH('Desagregacion total'!$L40,'Consolidado Resultados'!$L$8:$L$705,0),8))</f>
        <v/>
      </c>
      <c r="I40" s="19" t="str">
        <f>IF(INDEX('Consolidado Resultados'!$A$8:$L$705,MATCH('Desagregacion total'!$L40,'Consolidado Resultados'!$L$8:$L$705,0),3)=0,"",INDEX('Consolidado Resultados'!$A$8:$L$705,MATCH('Desagregacion total'!$L40,'Consolidado Resultados'!$L$8:$L$705,0),9))</f>
        <v/>
      </c>
      <c r="J40" s="19" t="str">
        <f>IF(INDEX('Consolidado Resultados'!$A$8:$L$705,MATCH('Desagregacion total'!$L40,'Consolidado Resultados'!$L$8:$L$705,0),3)=0,"",INDEX('Consolidado Resultados'!$A$8:$L$705,MATCH('Desagregacion total'!$L40,'Consolidado Resultados'!$L$8:$L$705,0),10))</f>
        <v/>
      </c>
      <c r="K40" s="3" t="str">
        <f>+IFERROR(INDEX('Ofertas insignia'!$B$17:$M$52,MATCH('Desagregacion total'!$B40,'Ofertas insignia'!$B$17:$B$52,0),MATCH('Desagregacion total'!$K$14,'Ofertas insignia'!$B$16:$M$16,0)),"")</f>
        <v/>
      </c>
      <c r="L40" s="38" t="str">
        <f t="shared" si="0"/>
        <v>Desagregación total del bucle local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total'!$L41,'Consolidado Resultados'!$L$8:$L$705,0),3)=0,"",INDEX('Consolidado Resultados'!$A$8:$L$705,MATCH('Desagregacion total'!$L41,'Consolidado Resultados'!$L$8:$L$705,0),3))</f>
        <v/>
      </c>
      <c r="D41" s="4" t="str">
        <f>IF(INDEX('Consolidado Resultados'!$A$8:$L$705,MATCH('Desagregacion total'!$L41,'Consolidado Resultados'!$L$8:$L$705,0),3)=0,"",INDEX('Consolidado Resultados'!$A$8:$L$705,MATCH('Desagregacion total'!$L41,'Consolidado Resultados'!$L$8:$L$705,0),4))</f>
        <v/>
      </c>
      <c r="E41" s="4" t="str">
        <f>IF(INDEX('Consolidado Resultados'!$A$8:$L$705,MATCH('Desagregacion total'!$L41,'Consolidado Resultados'!$L$8:$L$705,0),3)=0,"",INDEX('Consolidado Resultados'!$A$8:$L$705,MATCH('Desagregacion total'!$L41,'Consolidado Resultados'!$L$8:$L$705,0),5))</f>
        <v/>
      </c>
      <c r="F41" s="4" t="str">
        <f>IF(INDEX('Consolidado Resultados'!$A$8:$L$705,MATCH('Desagregacion total'!$L41,'Consolidado Resultados'!$L$8:$L$705,0),3)=0,"",INDEX('Consolidado Resultados'!$A$8:$L$705,MATCH('Desagregacion total'!$L41,'Consolidado Resultados'!$L$8:$L$705,0),6))</f>
        <v/>
      </c>
      <c r="G41" s="4" t="str">
        <f>IF(INDEX('Consolidado Resultados'!$A$8:$L$705,MATCH('Desagregacion total'!$L41,'Consolidado Resultados'!$L$8:$L$705,0),3)=0,"",INDEX('Consolidado Resultados'!$A$8:$L$705,MATCH('Desagregacion total'!$L41,'Consolidado Resultados'!$L$8:$L$705,0),7))</f>
        <v/>
      </c>
      <c r="H41" s="4" t="str">
        <f>IF(INDEX('Consolidado Resultados'!$A$8:$L$705,MATCH('Desagregacion total'!$L41,'Consolidado Resultados'!$L$8:$L$705,0),3)=0,"",INDEX('Consolidado Resultados'!$A$8:$L$705,MATCH('Desagregacion total'!$L41,'Consolidado Resultados'!$L$8:$L$705,0),8))</f>
        <v/>
      </c>
      <c r="I41" s="19" t="str">
        <f>IF(INDEX('Consolidado Resultados'!$A$8:$L$705,MATCH('Desagregacion total'!$L41,'Consolidado Resultados'!$L$8:$L$705,0),3)=0,"",INDEX('Consolidado Resultados'!$A$8:$L$705,MATCH('Desagregacion total'!$L41,'Consolidado Resultados'!$L$8:$L$705,0),9))</f>
        <v/>
      </c>
      <c r="J41" s="19" t="str">
        <f>IF(INDEX('Consolidado Resultados'!$A$8:$L$705,MATCH('Desagregacion total'!$L41,'Consolidado Resultados'!$L$8:$L$705,0),3)=0,"",INDEX('Consolidado Resultados'!$A$8:$L$705,MATCH('Desagregacion total'!$L41,'Consolidado Resultados'!$L$8:$L$705,0),10))</f>
        <v/>
      </c>
      <c r="K41" s="3" t="str">
        <f>+IFERROR(INDEX('Ofertas insignia'!$B$17:$M$52,MATCH('Desagregacion total'!$B41,'Ofertas insignia'!$B$17:$B$52,0),MATCH('Desagregacion total'!$K$14,'Ofertas insignia'!$B$16:$M$16,0)),"")</f>
        <v/>
      </c>
      <c r="L41" s="38" t="str">
        <f t="shared" si="0"/>
        <v>Desagregación total del bucle local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total'!$L42,'Consolidado Resultados'!$L$8:$L$705,0),3)=0,"",INDEX('Consolidado Resultados'!$A$8:$L$705,MATCH('Desagregacion total'!$L42,'Consolidado Resultados'!$L$8:$L$705,0),3))</f>
        <v/>
      </c>
      <c r="D42" s="4" t="str">
        <f>IF(INDEX('Consolidado Resultados'!$A$8:$L$705,MATCH('Desagregacion total'!$L42,'Consolidado Resultados'!$L$8:$L$705,0),3)=0,"",INDEX('Consolidado Resultados'!$A$8:$L$705,MATCH('Desagregacion total'!$L42,'Consolidado Resultados'!$L$8:$L$705,0),4))</f>
        <v/>
      </c>
      <c r="E42" s="4" t="str">
        <f>IF(INDEX('Consolidado Resultados'!$A$8:$L$705,MATCH('Desagregacion total'!$L42,'Consolidado Resultados'!$L$8:$L$705,0),3)=0,"",INDEX('Consolidado Resultados'!$A$8:$L$705,MATCH('Desagregacion total'!$L42,'Consolidado Resultados'!$L$8:$L$705,0),5))</f>
        <v/>
      </c>
      <c r="F42" s="4" t="str">
        <f>IF(INDEX('Consolidado Resultados'!$A$8:$L$705,MATCH('Desagregacion total'!$L42,'Consolidado Resultados'!$L$8:$L$705,0),3)=0,"",INDEX('Consolidado Resultados'!$A$8:$L$705,MATCH('Desagregacion total'!$L42,'Consolidado Resultados'!$L$8:$L$705,0),6))</f>
        <v/>
      </c>
      <c r="G42" s="4" t="str">
        <f>IF(INDEX('Consolidado Resultados'!$A$8:$L$705,MATCH('Desagregacion total'!$L42,'Consolidado Resultados'!$L$8:$L$705,0),3)=0,"",INDEX('Consolidado Resultados'!$A$8:$L$705,MATCH('Desagregacion total'!$L42,'Consolidado Resultados'!$L$8:$L$705,0),7))</f>
        <v/>
      </c>
      <c r="H42" s="4" t="str">
        <f>IF(INDEX('Consolidado Resultados'!$A$8:$L$705,MATCH('Desagregacion total'!$L42,'Consolidado Resultados'!$L$8:$L$705,0),3)=0,"",INDEX('Consolidado Resultados'!$A$8:$L$705,MATCH('Desagregacion total'!$L42,'Consolidado Resultados'!$L$8:$L$705,0),8))</f>
        <v/>
      </c>
      <c r="I42" s="19" t="str">
        <f>IF(INDEX('Consolidado Resultados'!$A$8:$L$705,MATCH('Desagregacion total'!$L42,'Consolidado Resultados'!$L$8:$L$705,0),3)=0,"",INDEX('Consolidado Resultados'!$A$8:$L$705,MATCH('Desagregacion total'!$L42,'Consolidado Resultados'!$L$8:$L$705,0),9))</f>
        <v/>
      </c>
      <c r="J42" s="19" t="str">
        <f>IF(INDEX('Consolidado Resultados'!$A$8:$L$705,MATCH('Desagregacion total'!$L42,'Consolidado Resultados'!$L$8:$L$705,0),3)=0,"",INDEX('Consolidado Resultados'!$A$8:$L$705,MATCH('Desagregacion total'!$L42,'Consolidado Resultados'!$L$8:$L$705,0),10))</f>
        <v/>
      </c>
      <c r="K42" s="3" t="str">
        <f>+IFERROR(INDEX('Ofertas insignia'!$B$17:$M$52,MATCH('Desagregacion total'!$B42,'Ofertas insignia'!$B$17:$B$52,0),MATCH('Desagregacion total'!$K$14,'Ofertas insignia'!$B$16:$M$16,0)),"")</f>
        <v/>
      </c>
      <c r="L42" s="38" t="str">
        <f t="shared" si="0"/>
        <v>Desagregación total del bucle local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total'!$L43,'Consolidado Resultados'!$L$8:$L$705,0),3)=0,"",INDEX('Consolidado Resultados'!$A$8:$L$705,MATCH('Desagregacion total'!$L43,'Consolidado Resultados'!$L$8:$L$705,0),3))</f>
        <v/>
      </c>
      <c r="D43" s="4" t="str">
        <f>IF(INDEX('Consolidado Resultados'!$A$8:$L$705,MATCH('Desagregacion total'!$L43,'Consolidado Resultados'!$L$8:$L$705,0),3)=0,"",INDEX('Consolidado Resultados'!$A$8:$L$705,MATCH('Desagregacion total'!$L43,'Consolidado Resultados'!$L$8:$L$705,0),4))</f>
        <v/>
      </c>
      <c r="E43" s="4" t="str">
        <f>IF(INDEX('Consolidado Resultados'!$A$8:$L$705,MATCH('Desagregacion total'!$L43,'Consolidado Resultados'!$L$8:$L$705,0),3)=0,"",INDEX('Consolidado Resultados'!$A$8:$L$705,MATCH('Desagregacion total'!$L43,'Consolidado Resultados'!$L$8:$L$705,0),5))</f>
        <v/>
      </c>
      <c r="F43" s="4" t="str">
        <f>IF(INDEX('Consolidado Resultados'!$A$8:$L$705,MATCH('Desagregacion total'!$L43,'Consolidado Resultados'!$L$8:$L$705,0),3)=0,"",INDEX('Consolidado Resultados'!$A$8:$L$705,MATCH('Desagregacion total'!$L43,'Consolidado Resultados'!$L$8:$L$705,0),6))</f>
        <v/>
      </c>
      <c r="G43" s="4" t="str">
        <f>IF(INDEX('Consolidado Resultados'!$A$8:$L$705,MATCH('Desagregacion total'!$L43,'Consolidado Resultados'!$L$8:$L$705,0),3)=0,"",INDEX('Consolidado Resultados'!$A$8:$L$705,MATCH('Desagregacion total'!$L43,'Consolidado Resultados'!$L$8:$L$705,0),7))</f>
        <v/>
      </c>
      <c r="H43" s="4" t="str">
        <f>IF(INDEX('Consolidado Resultados'!$A$8:$L$705,MATCH('Desagregacion total'!$L43,'Consolidado Resultados'!$L$8:$L$705,0),3)=0,"",INDEX('Consolidado Resultados'!$A$8:$L$705,MATCH('Desagregacion total'!$L43,'Consolidado Resultados'!$L$8:$L$705,0),8))</f>
        <v/>
      </c>
      <c r="I43" s="19" t="str">
        <f>IF(INDEX('Consolidado Resultados'!$A$8:$L$705,MATCH('Desagregacion total'!$L43,'Consolidado Resultados'!$L$8:$L$705,0),3)=0,"",INDEX('Consolidado Resultados'!$A$8:$L$705,MATCH('Desagregacion total'!$L43,'Consolidado Resultados'!$L$8:$L$705,0),9))</f>
        <v/>
      </c>
      <c r="J43" s="19" t="str">
        <f>IF(INDEX('Consolidado Resultados'!$A$8:$L$705,MATCH('Desagregacion total'!$L43,'Consolidado Resultados'!$L$8:$L$705,0),3)=0,"",INDEX('Consolidado Resultados'!$A$8:$L$705,MATCH('Desagregacion total'!$L43,'Consolidado Resultados'!$L$8:$L$705,0),10))</f>
        <v/>
      </c>
      <c r="K43" s="3" t="str">
        <f>+IFERROR(INDEX('Ofertas insignia'!$B$17:$M$52,MATCH('Desagregacion total'!$B43,'Ofertas insignia'!$B$17:$B$52,0),MATCH('Desagregacion total'!$K$14,'Ofertas insignia'!$B$16:$M$16,0)),"")</f>
        <v/>
      </c>
      <c r="L43" s="38" t="str">
        <f t="shared" si="0"/>
        <v>Desagregación total del bucle local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total'!$L44,'Consolidado Resultados'!$L$8:$L$705,0),3)=0,"",INDEX('Consolidado Resultados'!$A$8:$L$705,MATCH('Desagregacion total'!$L44,'Consolidado Resultados'!$L$8:$L$705,0),3))</f>
        <v/>
      </c>
      <c r="D44" s="4" t="str">
        <f>IF(INDEX('Consolidado Resultados'!$A$8:$L$705,MATCH('Desagregacion total'!$L44,'Consolidado Resultados'!$L$8:$L$705,0),3)=0,"",INDEX('Consolidado Resultados'!$A$8:$L$705,MATCH('Desagregacion total'!$L44,'Consolidado Resultados'!$L$8:$L$705,0),4))</f>
        <v/>
      </c>
      <c r="E44" s="4" t="str">
        <f>IF(INDEX('Consolidado Resultados'!$A$8:$L$705,MATCH('Desagregacion total'!$L44,'Consolidado Resultados'!$L$8:$L$705,0),3)=0,"",INDEX('Consolidado Resultados'!$A$8:$L$705,MATCH('Desagregacion total'!$L44,'Consolidado Resultados'!$L$8:$L$705,0),5))</f>
        <v/>
      </c>
      <c r="F44" s="4" t="str">
        <f>IF(INDEX('Consolidado Resultados'!$A$8:$L$705,MATCH('Desagregacion total'!$L44,'Consolidado Resultados'!$L$8:$L$705,0),3)=0,"",INDEX('Consolidado Resultados'!$A$8:$L$705,MATCH('Desagregacion total'!$L44,'Consolidado Resultados'!$L$8:$L$705,0),6))</f>
        <v/>
      </c>
      <c r="G44" s="4" t="str">
        <f>IF(INDEX('Consolidado Resultados'!$A$8:$L$705,MATCH('Desagregacion total'!$L44,'Consolidado Resultados'!$L$8:$L$705,0),3)=0,"",INDEX('Consolidado Resultados'!$A$8:$L$705,MATCH('Desagregacion total'!$L44,'Consolidado Resultados'!$L$8:$L$705,0),7))</f>
        <v/>
      </c>
      <c r="H44" s="4" t="str">
        <f>IF(INDEX('Consolidado Resultados'!$A$8:$L$705,MATCH('Desagregacion total'!$L44,'Consolidado Resultados'!$L$8:$L$705,0),3)=0,"",INDEX('Consolidado Resultados'!$A$8:$L$705,MATCH('Desagregacion total'!$L44,'Consolidado Resultados'!$L$8:$L$705,0),8))</f>
        <v/>
      </c>
      <c r="I44" s="19" t="str">
        <f>IF(INDEX('Consolidado Resultados'!$A$8:$L$705,MATCH('Desagregacion total'!$L44,'Consolidado Resultados'!$L$8:$L$705,0),3)=0,"",INDEX('Consolidado Resultados'!$A$8:$L$705,MATCH('Desagregacion total'!$L44,'Consolidado Resultados'!$L$8:$L$705,0),9))</f>
        <v/>
      </c>
      <c r="J44" s="19" t="str">
        <f>IF(INDEX('Consolidado Resultados'!$A$8:$L$705,MATCH('Desagregacion total'!$L44,'Consolidado Resultados'!$L$8:$L$705,0),3)=0,"",INDEX('Consolidado Resultados'!$A$8:$L$705,MATCH('Desagregacion total'!$L44,'Consolidado Resultados'!$L$8:$L$705,0),10))</f>
        <v/>
      </c>
      <c r="K44" s="3" t="str">
        <f>+IFERROR(INDEX('Ofertas insignia'!$B$17:$M$52,MATCH('Desagregacion total'!$B44,'Ofertas insignia'!$B$17:$B$52,0),MATCH('Desagregacion total'!$K$14,'Ofertas insignia'!$B$16:$M$16,0)),"")</f>
        <v/>
      </c>
      <c r="L44" s="38" t="str">
        <f t="shared" si="0"/>
        <v>Desagregación total del bucle local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total'!$L45,'Consolidado Resultados'!$L$8:$L$705,0),3)=0,"",INDEX('Consolidado Resultados'!$A$8:$L$705,MATCH('Desagregacion total'!$L45,'Consolidado Resultados'!$L$8:$L$705,0),3))</f>
        <v/>
      </c>
      <c r="D45" s="4" t="str">
        <f>IF(INDEX('Consolidado Resultados'!$A$8:$L$705,MATCH('Desagregacion total'!$L45,'Consolidado Resultados'!$L$8:$L$705,0),3)=0,"",INDEX('Consolidado Resultados'!$A$8:$L$705,MATCH('Desagregacion total'!$L45,'Consolidado Resultados'!$L$8:$L$705,0),4))</f>
        <v/>
      </c>
      <c r="E45" s="4" t="str">
        <f>IF(INDEX('Consolidado Resultados'!$A$8:$L$705,MATCH('Desagregacion total'!$L45,'Consolidado Resultados'!$L$8:$L$705,0),3)=0,"",INDEX('Consolidado Resultados'!$A$8:$L$705,MATCH('Desagregacion total'!$L45,'Consolidado Resultados'!$L$8:$L$705,0),5))</f>
        <v/>
      </c>
      <c r="F45" s="4" t="str">
        <f>IF(INDEX('Consolidado Resultados'!$A$8:$L$705,MATCH('Desagregacion total'!$L45,'Consolidado Resultados'!$L$8:$L$705,0),3)=0,"",INDEX('Consolidado Resultados'!$A$8:$L$705,MATCH('Desagregacion total'!$L45,'Consolidado Resultados'!$L$8:$L$705,0),6))</f>
        <v/>
      </c>
      <c r="G45" s="4" t="str">
        <f>IF(INDEX('Consolidado Resultados'!$A$8:$L$705,MATCH('Desagregacion total'!$L45,'Consolidado Resultados'!$L$8:$L$705,0),3)=0,"",INDEX('Consolidado Resultados'!$A$8:$L$705,MATCH('Desagregacion total'!$L45,'Consolidado Resultados'!$L$8:$L$705,0),7))</f>
        <v/>
      </c>
      <c r="H45" s="4" t="str">
        <f>IF(INDEX('Consolidado Resultados'!$A$8:$L$705,MATCH('Desagregacion total'!$L45,'Consolidado Resultados'!$L$8:$L$705,0),3)=0,"",INDEX('Consolidado Resultados'!$A$8:$L$705,MATCH('Desagregacion total'!$L45,'Consolidado Resultados'!$L$8:$L$705,0),8))</f>
        <v/>
      </c>
      <c r="I45" s="19" t="str">
        <f>IF(INDEX('Consolidado Resultados'!$A$8:$L$705,MATCH('Desagregacion total'!$L45,'Consolidado Resultados'!$L$8:$L$705,0),3)=0,"",INDEX('Consolidado Resultados'!$A$8:$L$705,MATCH('Desagregacion total'!$L45,'Consolidado Resultados'!$L$8:$L$705,0),9))</f>
        <v/>
      </c>
      <c r="J45" s="19" t="str">
        <f>IF(INDEX('Consolidado Resultados'!$A$8:$L$705,MATCH('Desagregacion total'!$L45,'Consolidado Resultados'!$L$8:$L$705,0),3)=0,"",INDEX('Consolidado Resultados'!$A$8:$L$705,MATCH('Desagregacion total'!$L45,'Consolidado Resultados'!$L$8:$L$705,0),10))</f>
        <v/>
      </c>
      <c r="K45" s="3" t="str">
        <f>+IFERROR(INDEX('Ofertas insignia'!$B$17:$M$52,MATCH('Desagregacion total'!$B45,'Ofertas insignia'!$B$17:$B$52,0),MATCH('Desagregacion total'!$K$14,'Ofertas insignia'!$B$16:$M$16,0)),"")</f>
        <v/>
      </c>
      <c r="L45" s="38" t="str">
        <f t="shared" si="0"/>
        <v>Desagregación total del bucle local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total'!$L46,'Consolidado Resultados'!$L$8:$L$705,0),3)=0,"",INDEX('Consolidado Resultados'!$A$8:$L$705,MATCH('Desagregacion total'!$L46,'Consolidado Resultados'!$L$8:$L$705,0),3))</f>
        <v/>
      </c>
      <c r="D46" s="4" t="str">
        <f>IF(INDEX('Consolidado Resultados'!$A$8:$L$705,MATCH('Desagregacion total'!$L46,'Consolidado Resultados'!$L$8:$L$705,0),3)=0,"",INDEX('Consolidado Resultados'!$A$8:$L$705,MATCH('Desagregacion total'!$L46,'Consolidado Resultados'!$L$8:$L$705,0),4))</f>
        <v/>
      </c>
      <c r="E46" s="4" t="str">
        <f>IF(INDEX('Consolidado Resultados'!$A$8:$L$705,MATCH('Desagregacion total'!$L46,'Consolidado Resultados'!$L$8:$L$705,0),3)=0,"",INDEX('Consolidado Resultados'!$A$8:$L$705,MATCH('Desagregacion total'!$L46,'Consolidado Resultados'!$L$8:$L$705,0),5))</f>
        <v/>
      </c>
      <c r="F46" s="4" t="str">
        <f>IF(INDEX('Consolidado Resultados'!$A$8:$L$705,MATCH('Desagregacion total'!$L46,'Consolidado Resultados'!$L$8:$L$705,0),3)=0,"",INDEX('Consolidado Resultados'!$A$8:$L$705,MATCH('Desagregacion total'!$L46,'Consolidado Resultados'!$L$8:$L$705,0),6))</f>
        <v/>
      </c>
      <c r="G46" s="4" t="str">
        <f>IF(INDEX('Consolidado Resultados'!$A$8:$L$705,MATCH('Desagregacion total'!$L46,'Consolidado Resultados'!$L$8:$L$705,0),3)=0,"",INDEX('Consolidado Resultados'!$A$8:$L$705,MATCH('Desagregacion total'!$L46,'Consolidado Resultados'!$L$8:$L$705,0),7))</f>
        <v/>
      </c>
      <c r="H46" s="4" t="str">
        <f>IF(INDEX('Consolidado Resultados'!$A$8:$L$705,MATCH('Desagregacion total'!$L46,'Consolidado Resultados'!$L$8:$L$705,0),3)=0,"",INDEX('Consolidado Resultados'!$A$8:$L$705,MATCH('Desagregacion total'!$L46,'Consolidado Resultados'!$L$8:$L$705,0),8))</f>
        <v/>
      </c>
      <c r="I46" s="19" t="str">
        <f>IF(INDEX('Consolidado Resultados'!$A$8:$L$705,MATCH('Desagregacion total'!$L46,'Consolidado Resultados'!$L$8:$L$705,0),3)=0,"",INDEX('Consolidado Resultados'!$A$8:$L$705,MATCH('Desagregacion total'!$L46,'Consolidado Resultados'!$L$8:$L$705,0),9))</f>
        <v/>
      </c>
      <c r="J46" s="19" t="str">
        <f>IF(INDEX('Consolidado Resultados'!$A$8:$L$705,MATCH('Desagregacion total'!$L46,'Consolidado Resultados'!$L$8:$L$705,0),3)=0,"",INDEX('Consolidado Resultados'!$A$8:$L$705,MATCH('Desagregacion total'!$L46,'Consolidado Resultados'!$L$8:$L$705,0),10))</f>
        <v/>
      </c>
      <c r="K46" s="3" t="str">
        <f>+IFERROR(INDEX('Ofertas insignia'!$B$17:$M$52,MATCH('Desagregacion total'!$B46,'Ofertas insignia'!$B$17:$B$52,0),MATCH('Desagregacion total'!$K$14,'Ofertas insignia'!$B$16:$M$16,0)),"")</f>
        <v/>
      </c>
      <c r="L46" s="38" t="str">
        <f t="shared" si="0"/>
        <v>Desagregación total del bucle local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total'!$L47,'Consolidado Resultados'!$L$8:$L$705,0),3)=0,"",INDEX('Consolidado Resultados'!$A$8:$L$705,MATCH('Desagregacion total'!$L47,'Consolidado Resultados'!$L$8:$L$705,0),3))</f>
        <v/>
      </c>
      <c r="D47" s="4" t="str">
        <f>IF(INDEX('Consolidado Resultados'!$A$8:$L$705,MATCH('Desagregacion total'!$L47,'Consolidado Resultados'!$L$8:$L$705,0),3)=0,"",INDEX('Consolidado Resultados'!$A$8:$L$705,MATCH('Desagregacion total'!$L47,'Consolidado Resultados'!$L$8:$L$705,0),4))</f>
        <v/>
      </c>
      <c r="E47" s="4" t="str">
        <f>IF(INDEX('Consolidado Resultados'!$A$8:$L$705,MATCH('Desagregacion total'!$L47,'Consolidado Resultados'!$L$8:$L$705,0),3)=0,"",INDEX('Consolidado Resultados'!$A$8:$L$705,MATCH('Desagregacion total'!$L47,'Consolidado Resultados'!$L$8:$L$705,0),5))</f>
        <v/>
      </c>
      <c r="F47" s="4" t="str">
        <f>IF(INDEX('Consolidado Resultados'!$A$8:$L$705,MATCH('Desagregacion total'!$L47,'Consolidado Resultados'!$L$8:$L$705,0),3)=0,"",INDEX('Consolidado Resultados'!$A$8:$L$705,MATCH('Desagregacion total'!$L47,'Consolidado Resultados'!$L$8:$L$705,0),6))</f>
        <v/>
      </c>
      <c r="G47" s="4" t="str">
        <f>IF(INDEX('Consolidado Resultados'!$A$8:$L$705,MATCH('Desagregacion total'!$L47,'Consolidado Resultados'!$L$8:$L$705,0),3)=0,"",INDEX('Consolidado Resultados'!$A$8:$L$705,MATCH('Desagregacion total'!$L47,'Consolidado Resultados'!$L$8:$L$705,0),7))</f>
        <v/>
      </c>
      <c r="H47" s="4" t="str">
        <f>IF(INDEX('Consolidado Resultados'!$A$8:$L$705,MATCH('Desagregacion total'!$L47,'Consolidado Resultados'!$L$8:$L$705,0),3)=0,"",INDEX('Consolidado Resultados'!$A$8:$L$705,MATCH('Desagregacion total'!$L47,'Consolidado Resultados'!$L$8:$L$705,0),8))</f>
        <v/>
      </c>
      <c r="I47" s="19" t="str">
        <f>IF(INDEX('Consolidado Resultados'!$A$8:$L$705,MATCH('Desagregacion total'!$L47,'Consolidado Resultados'!$L$8:$L$705,0),3)=0,"",INDEX('Consolidado Resultados'!$A$8:$L$705,MATCH('Desagregacion total'!$L47,'Consolidado Resultados'!$L$8:$L$705,0),9))</f>
        <v/>
      </c>
      <c r="J47" s="19" t="str">
        <f>IF(INDEX('Consolidado Resultados'!$A$8:$L$705,MATCH('Desagregacion total'!$L47,'Consolidado Resultados'!$L$8:$L$705,0),3)=0,"",INDEX('Consolidado Resultados'!$A$8:$L$705,MATCH('Desagregacion total'!$L47,'Consolidado Resultados'!$L$8:$L$705,0),10))</f>
        <v/>
      </c>
      <c r="K47" s="3" t="str">
        <f>+IFERROR(INDEX('Ofertas insignia'!$B$17:$M$52,MATCH('Desagregacion total'!$B47,'Ofertas insignia'!$B$17:$B$52,0),MATCH('Desagregacion total'!$K$14,'Ofertas insignia'!$B$16:$M$16,0)),"")</f>
        <v/>
      </c>
      <c r="L47" s="38" t="str">
        <f t="shared" si="0"/>
        <v>Desagregación total del bucle local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total'!$L48,'Consolidado Resultados'!$L$8:$L$705,0),3)=0,"",INDEX('Consolidado Resultados'!$A$8:$L$705,MATCH('Desagregacion total'!$L48,'Consolidado Resultados'!$L$8:$L$705,0),3))</f>
        <v/>
      </c>
      <c r="D48" s="4" t="str">
        <f>IF(INDEX('Consolidado Resultados'!$A$8:$L$705,MATCH('Desagregacion total'!$L48,'Consolidado Resultados'!$L$8:$L$705,0),3)=0,"",INDEX('Consolidado Resultados'!$A$8:$L$705,MATCH('Desagregacion total'!$L48,'Consolidado Resultados'!$L$8:$L$705,0),4))</f>
        <v/>
      </c>
      <c r="E48" s="4" t="str">
        <f>IF(INDEX('Consolidado Resultados'!$A$8:$L$705,MATCH('Desagregacion total'!$L48,'Consolidado Resultados'!$L$8:$L$705,0),3)=0,"",INDEX('Consolidado Resultados'!$A$8:$L$705,MATCH('Desagregacion total'!$L48,'Consolidado Resultados'!$L$8:$L$705,0),5))</f>
        <v/>
      </c>
      <c r="F48" s="4" t="str">
        <f>IF(INDEX('Consolidado Resultados'!$A$8:$L$705,MATCH('Desagregacion total'!$L48,'Consolidado Resultados'!$L$8:$L$705,0),3)=0,"",INDEX('Consolidado Resultados'!$A$8:$L$705,MATCH('Desagregacion total'!$L48,'Consolidado Resultados'!$L$8:$L$705,0),6))</f>
        <v/>
      </c>
      <c r="G48" s="4" t="str">
        <f>IF(INDEX('Consolidado Resultados'!$A$8:$L$705,MATCH('Desagregacion total'!$L48,'Consolidado Resultados'!$L$8:$L$705,0),3)=0,"",INDEX('Consolidado Resultados'!$A$8:$L$705,MATCH('Desagregacion total'!$L48,'Consolidado Resultados'!$L$8:$L$705,0),7))</f>
        <v/>
      </c>
      <c r="H48" s="4" t="str">
        <f>IF(INDEX('Consolidado Resultados'!$A$8:$L$705,MATCH('Desagregacion total'!$L48,'Consolidado Resultados'!$L$8:$L$705,0),3)=0,"",INDEX('Consolidado Resultados'!$A$8:$L$705,MATCH('Desagregacion total'!$L48,'Consolidado Resultados'!$L$8:$L$705,0),8))</f>
        <v/>
      </c>
      <c r="I48" s="19" t="str">
        <f>IF(INDEX('Consolidado Resultados'!$A$8:$L$705,MATCH('Desagregacion total'!$L48,'Consolidado Resultados'!$L$8:$L$705,0),3)=0,"",INDEX('Consolidado Resultados'!$A$8:$L$705,MATCH('Desagregacion total'!$L48,'Consolidado Resultados'!$L$8:$L$705,0),9))</f>
        <v/>
      </c>
      <c r="J48" s="19" t="str">
        <f>IF(INDEX('Consolidado Resultados'!$A$8:$L$705,MATCH('Desagregacion total'!$L48,'Consolidado Resultados'!$L$8:$L$705,0),3)=0,"",INDEX('Consolidado Resultados'!$A$8:$L$705,MATCH('Desagregacion total'!$L48,'Consolidado Resultados'!$L$8:$L$705,0),10))</f>
        <v/>
      </c>
      <c r="K48" s="3" t="str">
        <f>+IFERROR(INDEX('Ofertas insignia'!$B$17:$M$52,MATCH('Desagregacion total'!$B48,'Ofertas insignia'!$B$17:$B$52,0),MATCH('Desagregacion total'!$K$14,'Ofertas insignia'!$B$16:$M$16,0)),"")</f>
        <v/>
      </c>
      <c r="L48" s="38" t="str">
        <f t="shared" si="0"/>
        <v>Desagregación total del bucle local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total'!$L49,'Consolidado Resultados'!$L$8:$L$705,0),3)=0,"",INDEX('Consolidado Resultados'!$A$8:$L$705,MATCH('Desagregacion total'!$L49,'Consolidado Resultados'!$L$8:$L$705,0),3))</f>
        <v/>
      </c>
      <c r="D49" s="4" t="str">
        <f>IF(INDEX('Consolidado Resultados'!$A$8:$L$705,MATCH('Desagregacion total'!$L49,'Consolidado Resultados'!$L$8:$L$705,0),3)=0,"",INDEX('Consolidado Resultados'!$A$8:$L$705,MATCH('Desagregacion total'!$L49,'Consolidado Resultados'!$L$8:$L$705,0),4))</f>
        <v/>
      </c>
      <c r="E49" s="4" t="str">
        <f>IF(INDEX('Consolidado Resultados'!$A$8:$L$705,MATCH('Desagregacion total'!$L49,'Consolidado Resultados'!$L$8:$L$705,0),3)=0,"",INDEX('Consolidado Resultados'!$A$8:$L$705,MATCH('Desagregacion total'!$L49,'Consolidado Resultados'!$L$8:$L$705,0),5))</f>
        <v/>
      </c>
      <c r="F49" s="4" t="str">
        <f>IF(INDEX('Consolidado Resultados'!$A$8:$L$705,MATCH('Desagregacion total'!$L49,'Consolidado Resultados'!$L$8:$L$705,0),3)=0,"",INDEX('Consolidado Resultados'!$A$8:$L$705,MATCH('Desagregacion total'!$L49,'Consolidado Resultados'!$L$8:$L$705,0),6))</f>
        <v/>
      </c>
      <c r="G49" s="4" t="str">
        <f>IF(INDEX('Consolidado Resultados'!$A$8:$L$705,MATCH('Desagregacion total'!$L49,'Consolidado Resultados'!$L$8:$L$705,0),3)=0,"",INDEX('Consolidado Resultados'!$A$8:$L$705,MATCH('Desagregacion total'!$L49,'Consolidado Resultados'!$L$8:$L$705,0),7))</f>
        <v/>
      </c>
      <c r="H49" s="4" t="str">
        <f>IF(INDEX('Consolidado Resultados'!$A$8:$L$705,MATCH('Desagregacion total'!$L49,'Consolidado Resultados'!$L$8:$L$705,0),3)=0,"",INDEX('Consolidado Resultados'!$A$8:$L$705,MATCH('Desagregacion total'!$L49,'Consolidado Resultados'!$L$8:$L$705,0),8))</f>
        <v/>
      </c>
      <c r="I49" s="19" t="str">
        <f>IF(INDEX('Consolidado Resultados'!$A$8:$L$705,MATCH('Desagregacion total'!$L49,'Consolidado Resultados'!$L$8:$L$705,0),3)=0,"",INDEX('Consolidado Resultados'!$A$8:$L$705,MATCH('Desagregacion total'!$L49,'Consolidado Resultados'!$L$8:$L$705,0),9))</f>
        <v/>
      </c>
      <c r="J49" s="19" t="str">
        <f>IF(INDEX('Consolidado Resultados'!$A$8:$L$705,MATCH('Desagregacion total'!$L49,'Consolidado Resultados'!$L$8:$L$705,0),3)=0,"",INDEX('Consolidado Resultados'!$A$8:$L$705,MATCH('Desagregacion total'!$L49,'Consolidado Resultados'!$L$8:$L$705,0),10))</f>
        <v/>
      </c>
      <c r="K49" s="3" t="str">
        <f>+IFERROR(INDEX('Ofertas insignia'!$B$17:$M$52,MATCH('Desagregacion total'!$B49,'Ofertas insignia'!$B$17:$B$52,0),MATCH('Desagregacion total'!$K$14,'Ofertas insignia'!$B$16:$M$16,0)),"")</f>
        <v/>
      </c>
      <c r="L49" s="38" t="str">
        <f t="shared" si="0"/>
        <v>Desagregación total del bucle local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total'!$L50,'Consolidado Resultados'!$L$8:$L$705,0),3)=0,"",INDEX('Consolidado Resultados'!$A$8:$L$705,MATCH('Desagregacion total'!$L50,'Consolidado Resultados'!$L$8:$L$705,0),3))</f>
        <v/>
      </c>
      <c r="D50" s="4" t="str">
        <f>IF(INDEX('Consolidado Resultados'!$A$8:$L$705,MATCH('Desagregacion total'!$L50,'Consolidado Resultados'!$L$8:$L$705,0),3)=0,"",INDEX('Consolidado Resultados'!$A$8:$L$705,MATCH('Desagregacion total'!$L50,'Consolidado Resultados'!$L$8:$L$705,0),4))</f>
        <v/>
      </c>
      <c r="E50" s="4" t="str">
        <f>IF(INDEX('Consolidado Resultados'!$A$8:$L$705,MATCH('Desagregacion total'!$L50,'Consolidado Resultados'!$L$8:$L$705,0),3)=0,"",INDEX('Consolidado Resultados'!$A$8:$L$705,MATCH('Desagregacion total'!$L50,'Consolidado Resultados'!$L$8:$L$705,0),5))</f>
        <v/>
      </c>
      <c r="F50" s="4" t="str">
        <f>IF(INDEX('Consolidado Resultados'!$A$8:$L$705,MATCH('Desagregacion total'!$L50,'Consolidado Resultados'!$L$8:$L$705,0),3)=0,"",INDEX('Consolidado Resultados'!$A$8:$L$705,MATCH('Desagregacion total'!$L50,'Consolidado Resultados'!$L$8:$L$705,0),6))</f>
        <v/>
      </c>
      <c r="G50" s="4" t="str">
        <f>IF(INDEX('Consolidado Resultados'!$A$8:$L$705,MATCH('Desagregacion total'!$L50,'Consolidado Resultados'!$L$8:$L$705,0),3)=0,"",INDEX('Consolidado Resultados'!$A$8:$L$705,MATCH('Desagregacion total'!$L50,'Consolidado Resultados'!$L$8:$L$705,0),7))</f>
        <v/>
      </c>
      <c r="H50" s="4" t="str">
        <f>IF(INDEX('Consolidado Resultados'!$A$8:$L$705,MATCH('Desagregacion total'!$L50,'Consolidado Resultados'!$L$8:$L$705,0),3)=0,"",INDEX('Consolidado Resultados'!$A$8:$L$705,MATCH('Desagregacion total'!$L50,'Consolidado Resultados'!$L$8:$L$705,0),8))</f>
        <v/>
      </c>
      <c r="I50" s="19" t="str">
        <f>IF(INDEX('Consolidado Resultados'!$A$8:$L$705,MATCH('Desagregacion total'!$L50,'Consolidado Resultados'!$L$8:$L$705,0),3)=0,"",INDEX('Consolidado Resultados'!$A$8:$L$705,MATCH('Desagregacion total'!$L50,'Consolidado Resultados'!$L$8:$L$705,0),9))</f>
        <v/>
      </c>
      <c r="J50" s="19" t="str">
        <f>IF(INDEX('Consolidado Resultados'!$A$8:$L$705,MATCH('Desagregacion total'!$L50,'Consolidado Resultados'!$L$8:$L$705,0),3)=0,"",INDEX('Consolidado Resultados'!$A$8:$L$705,MATCH('Desagregacion total'!$L50,'Consolidado Resultados'!$L$8:$L$705,0),10))</f>
        <v/>
      </c>
      <c r="K50" s="3" t="str">
        <f>+IFERROR(INDEX('Ofertas insignia'!$B$17:$M$52,MATCH('Desagregacion total'!$B50,'Ofertas insignia'!$B$17:$B$52,0),MATCH('Desagregacion total'!$K$14,'Ofertas insignia'!$B$16:$M$16,0)),"")</f>
        <v/>
      </c>
      <c r="L50" s="38" t="str">
        <f t="shared" si="0"/>
        <v>Desagregación total del bucle local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total'!$L51,'Consolidado Resultados'!$L$8:$L$705,0),3)=0,"",INDEX('Consolidado Resultados'!$A$8:$L$705,MATCH('Desagregacion total'!$L51,'Consolidado Resultados'!$L$8:$L$705,0),3))</f>
        <v/>
      </c>
      <c r="D51" s="4" t="str">
        <f>IF(INDEX('Consolidado Resultados'!$A$8:$L$705,MATCH('Desagregacion total'!$L51,'Consolidado Resultados'!$L$8:$L$705,0),3)=0,"",INDEX('Consolidado Resultados'!$A$8:$L$705,MATCH('Desagregacion total'!$L51,'Consolidado Resultados'!$L$8:$L$705,0),4))</f>
        <v/>
      </c>
      <c r="E51" s="4" t="str">
        <f>IF(INDEX('Consolidado Resultados'!$A$8:$L$705,MATCH('Desagregacion total'!$L51,'Consolidado Resultados'!$L$8:$L$705,0),3)=0,"",INDEX('Consolidado Resultados'!$A$8:$L$705,MATCH('Desagregacion total'!$L51,'Consolidado Resultados'!$L$8:$L$705,0),5))</f>
        <v/>
      </c>
      <c r="F51" s="4" t="str">
        <f>IF(INDEX('Consolidado Resultados'!$A$8:$L$705,MATCH('Desagregacion total'!$L51,'Consolidado Resultados'!$L$8:$L$705,0),3)=0,"",INDEX('Consolidado Resultados'!$A$8:$L$705,MATCH('Desagregacion total'!$L51,'Consolidado Resultados'!$L$8:$L$705,0),6))</f>
        <v/>
      </c>
      <c r="G51" s="4" t="str">
        <f>IF(INDEX('Consolidado Resultados'!$A$8:$L$705,MATCH('Desagregacion total'!$L51,'Consolidado Resultados'!$L$8:$L$705,0),3)=0,"",INDEX('Consolidado Resultados'!$A$8:$L$705,MATCH('Desagregacion total'!$L51,'Consolidado Resultados'!$L$8:$L$705,0),7))</f>
        <v/>
      </c>
      <c r="H51" s="4" t="str">
        <f>IF(INDEX('Consolidado Resultados'!$A$8:$L$705,MATCH('Desagregacion total'!$L51,'Consolidado Resultados'!$L$8:$L$705,0),3)=0,"",INDEX('Consolidado Resultados'!$A$8:$L$705,MATCH('Desagregacion total'!$L51,'Consolidado Resultados'!$L$8:$L$705,0),8))</f>
        <v/>
      </c>
      <c r="I51" s="19" t="str">
        <f>IF(INDEX('Consolidado Resultados'!$A$8:$L$705,MATCH('Desagregacion total'!$L51,'Consolidado Resultados'!$L$8:$L$705,0),3)=0,"",INDEX('Consolidado Resultados'!$A$8:$L$705,MATCH('Desagregacion total'!$L51,'Consolidado Resultados'!$L$8:$L$705,0),9))</f>
        <v/>
      </c>
      <c r="J51" s="19" t="str">
        <f>IF(INDEX('Consolidado Resultados'!$A$8:$L$705,MATCH('Desagregacion total'!$L51,'Consolidado Resultados'!$L$8:$L$705,0),3)=0,"",INDEX('Consolidado Resultados'!$A$8:$L$705,MATCH('Desagregacion total'!$L51,'Consolidado Resultados'!$L$8:$L$705,0),10))</f>
        <v/>
      </c>
      <c r="K51" s="3" t="str">
        <f>+IFERROR(INDEX('Ofertas insignia'!$B$17:$M$52,MATCH('Desagregacion total'!$B51,'Ofertas insignia'!$B$17:$B$52,0),MATCH('Desagregacion total'!$K$14,'Ofertas insignia'!$B$16:$M$16,0)),"")</f>
        <v/>
      </c>
      <c r="L51" s="38" t="str">
        <f t="shared" si="0"/>
        <v>Desagregación total del bucle local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total'!$L52,'Consolidado Resultados'!$L$8:$L$705,0),3)=0,"",INDEX('Consolidado Resultados'!$A$8:$L$705,MATCH('Desagregacion total'!$L52,'Consolidado Resultados'!$L$8:$L$705,0),3))</f>
        <v/>
      </c>
      <c r="D52" s="4" t="str">
        <f>IF(INDEX('Consolidado Resultados'!$A$8:$L$705,MATCH('Desagregacion total'!$L52,'Consolidado Resultados'!$L$8:$L$705,0),3)=0,"",INDEX('Consolidado Resultados'!$A$8:$L$705,MATCH('Desagregacion total'!$L52,'Consolidado Resultados'!$L$8:$L$705,0),4))</f>
        <v/>
      </c>
      <c r="E52" s="4" t="str">
        <f>IF(INDEX('Consolidado Resultados'!$A$8:$L$705,MATCH('Desagregacion total'!$L52,'Consolidado Resultados'!$L$8:$L$705,0),3)=0,"",INDEX('Consolidado Resultados'!$A$8:$L$705,MATCH('Desagregacion total'!$L52,'Consolidado Resultados'!$L$8:$L$705,0),5))</f>
        <v/>
      </c>
      <c r="F52" s="4" t="str">
        <f>IF(INDEX('Consolidado Resultados'!$A$8:$L$705,MATCH('Desagregacion total'!$L52,'Consolidado Resultados'!$L$8:$L$705,0),3)=0,"",INDEX('Consolidado Resultados'!$A$8:$L$705,MATCH('Desagregacion total'!$L52,'Consolidado Resultados'!$L$8:$L$705,0),6))</f>
        <v/>
      </c>
      <c r="G52" s="4" t="str">
        <f>IF(INDEX('Consolidado Resultados'!$A$8:$L$705,MATCH('Desagregacion total'!$L52,'Consolidado Resultados'!$L$8:$L$705,0),3)=0,"",INDEX('Consolidado Resultados'!$A$8:$L$705,MATCH('Desagregacion total'!$L52,'Consolidado Resultados'!$L$8:$L$705,0),7))</f>
        <v/>
      </c>
      <c r="H52" s="4" t="str">
        <f>IF(INDEX('Consolidado Resultados'!$A$8:$L$705,MATCH('Desagregacion total'!$L52,'Consolidado Resultados'!$L$8:$L$705,0),3)=0,"",INDEX('Consolidado Resultados'!$A$8:$L$705,MATCH('Desagregacion total'!$L52,'Consolidado Resultados'!$L$8:$L$705,0),8))</f>
        <v/>
      </c>
      <c r="I52" s="19" t="str">
        <f>IF(INDEX('Consolidado Resultados'!$A$8:$L$705,MATCH('Desagregacion total'!$L52,'Consolidado Resultados'!$L$8:$L$705,0),3)=0,"",INDEX('Consolidado Resultados'!$A$8:$L$705,MATCH('Desagregacion total'!$L52,'Consolidado Resultados'!$L$8:$L$705,0),9))</f>
        <v/>
      </c>
      <c r="J52" s="19" t="str">
        <f>IF(INDEX('Consolidado Resultados'!$A$8:$L$705,MATCH('Desagregacion total'!$L52,'Consolidado Resultados'!$L$8:$L$705,0),3)=0,"",INDEX('Consolidado Resultados'!$A$8:$L$705,MATCH('Desagregacion total'!$L52,'Consolidado Resultados'!$L$8:$L$705,0),10))</f>
        <v/>
      </c>
      <c r="K52" s="3" t="str">
        <f>+IFERROR(INDEX('Ofertas insignia'!$B$17:$M$52,MATCH('Desagregacion total'!$B52,'Ofertas insignia'!$B$17:$B$52,0),MATCH('Desagregacion total'!$K$14,'Ofertas insignia'!$B$16:$M$16,0)),"")</f>
        <v/>
      </c>
      <c r="L52" s="38" t="str">
        <f t="shared" si="0"/>
        <v>Desagregación total del bucle local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total'!$L53,'Consolidado Resultados'!$L$8:$L$705,0),3)=0,"",INDEX('Consolidado Resultados'!$A$8:$L$705,MATCH('Desagregacion total'!$L53,'Consolidado Resultados'!$L$8:$L$705,0),3))</f>
        <v/>
      </c>
      <c r="D53" s="4" t="str">
        <f>IF(INDEX('Consolidado Resultados'!$A$8:$L$705,MATCH('Desagregacion total'!$L53,'Consolidado Resultados'!$L$8:$L$705,0),3)=0,"",INDEX('Consolidado Resultados'!$A$8:$L$705,MATCH('Desagregacion total'!$L53,'Consolidado Resultados'!$L$8:$L$705,0),4))</f>
        <v/>
      </c>
      <c r="E53" s="4" t="str">
        <f>IF(INDEX('Consolidado Resultados'!$A$8:$L$705,MATCH('Desagregacion total'!$L53,'Consolidado Resultados'!$L$8:$L$705,0),3)=0,"",INDEX('Consolidado Resultados'!$A$8:$L$705,MATCH('Desagregacion total'!$L53,'Consolidado Resultados'!$L$8:$L$705,0),5))</f>
        <v/>
      </c>
      <c r="F53" s="4" t="str">
        <f>IF(INDEX('Consolidado Resultados'!$A$8:$L$705,MATCH('Desagregacion total'!$L53,'Consolidado Resultados'!$L$8:$L$705,0),3)=0,"",INDEX('Consolidado Resultados'!$A$8:$L$705,MATCH('Desagregacion total'!$L53,'Consolidado Resultados'!$L$8:$L$705,0),6))</f>
        <v/>
      </c>
      <c r="G53" s="4" t="str">
        <f>IF(INDEX('Consolidado Resultados'!$A$8:$L$705,MATCH('Desagregacion total'!$L53,'Consolidado Resultados'!$L$8:$L$705,0),3)=0,"",INDEX('Consolidado Resultados'!$A$8:$L$705,MATCH('Desagregacion total'!$L53,'Consolidado Resultados'!$L$8:$L$705,0),7))</f>
        <v/>
      </c>
      <c r="H53" s="4" t="str">
        <f>IF(INDEX('Consolidado Resultados'!$A$8:$L$705,MATCH('Desagregacion total'!$L53,'Consolidado Resultados'!$L$8:$L$705,0),3)=0,"",INDEX('Consolidado Resultados'!$A$8:$L$705,MATCH('Desagregacion total'!$L53,'Consolidado Resultados'!$L$8:$L$705,0),8))</f>
        <v/>
      </c>
      <c r="I53" s="19" t="str">
        <f>IF(INDEX('Consolidado Resultados'!$A$8:$L$705,MATCH('Desagregacion total'!$L53,'Consolidado Resultados'!$L$8:$L$705,0),3)=0,"",INDEX('Consolidado Resultados'!$A$8:$L$705,MATCH('Desagregacion total'!$L53,'Consolidado Resultados'!$L$8:$L$705,0),9))</f>
        <v/>
      </c>
      <c r="J53" s="19" t="str">
        <f>IF(INDEX('Consolidado Resultados'!$A$8:$L$705,MATCH('Desagregacion total'!$L53,'Consolidado Resultados'!$L$8:$L$705,0),3)=0,"",INDEX('Consolidado Resultados'!$A$8:$L$705,MATCH('Desagregacion total'!$L53,'Consolidado Resultados'!$L$8:$L$705,0),10))</f>
        <v/>
      </c>
      <c r="K53" s="3" t="str">
        <f>+IFERROR(INDEX('Ofertas insignia'!$B$17:$M$52,MATCH('Desagregacion total'!$B53,'Ofertas insignia'!$B$17:$B$52,0),MATCH('Desagregacion total'!$K$14,'Ofertas insignia'!$B$16:$M$16,0)),"")</f>
        <v/>
      </c>
      <c r="L53" s="38" t="str">
        <f t="shared" si="0"/>
        <v>Desagregación total del bucle local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total'!$L54,'Consolidado Resultados'!$L$8:$L$705,0),3)=0,"",INDEX('Consolidado Resultados'!$A$8:$L$705,MATCH('Desagregacion total'!$L54,'Consolidado Resultados'!$L$8:$L$705,0),3))</f>
        <v/>
      </c>
      <c r="D54" s="4" t="str">
        <f>IF(INDEX('Consolidado Resultados'!$A$8:$L$705,MATCH('Desagregacion total'!$L54,'Consolidado Resultados'!$L$8:$L$705,0),3)=0,"",INDEX('Consolidado Resultados'!$A$8:$L$705,MATCH('Desagregacion total'!$L54,'Consolidado Resultados'!$L$8:$L$705,0),4))</f>
        <v/>
      </c>
      <c r="E54" s="4" t="str">
        <f>IF(INDEX('Consolidado Resultados'!$A$8:$L$705,MATCH('Desagregacion total'!$L54,'Consolidado Resultados'!$L$8:$L$705,0),3)=0,"",INDEX('Consolidado Resultados'!$A$8:$L$705,MATCH('Desagregacion total'!$L54,'Consolidado Resultados'!$L$8:$L$705,0),5))</f>
        <v/>
      </c>
      <c r="F54" s="4" t="str">
        <f>IF(INDEX('Consolidado Resultados'!$A$8:$L$705,MATCH('Desagregacion total'!$L54,'Consolidado Resultados'!$L$8:$L$705,0),3)=0,"",INDEX('Consolidado Resultados'!$A$8:$L$705,MATCH('Desagregacion total'!$L54,'Consolidado Resultados'!$L$8:$L$705,0),6))</f>
        <v/>
      </c>
      <c r="G54" s="4" t="str">
        <f>IF(INDEX('Consolidado Resultados'!$A$8:$L$705,MATCH('Desagregacion total'!$L54,'Consolidado Resultados'!$L$8:$L$705,0),3)=0,"",INDEX('Consolidado Resultados'!$A$8:$L$705,MATCH('Desagregacion total'!$L54,'Consolidado Resultados'!$L$8:$L$705,0),7))</f>
        <v/>
      </c>
      <c r="H54" s="4" t="str">
        <f>IF(INDEX('Consolidado Resultados'!$A$8:$L$705,MATCH('Desagregacion total'!$L54,'Consolidado Resultados'!$L$8:$L$705,0),3)=0,"",INDEX('Consolidado Resultados'!$A$8:$L$705,MATCH('Desagregacion total'!$L54,'Consolidado Resultados'!$L$8:$L$705,0),8))</f>
        <v/>
      </c>
      <c r="I54" s="19" t="str">
        <f>IF(INDEX('Consolidado Resultados'!$A$8:$L$705,MATCH('Desagregacion total'!$L54,'Consolidado Resultados'!$L$8:$L$705,0),3)=0,"",INDEX('Consolidado Resultados'!$A$8:$L$705,MATCH('Desagregacion total'!$L54,'Consolidado Resultados'!$L$8:$L$705,0),9))</f>
        <v/>
      </c>
      <c r="J54" s="19" t="str">
        <f>IF(INDEX('Consolidado Resultados'!$A$8:$L$705,MATCH('Desagregacion total'!$L54,'Consolidado Resultados'!$L$8:$L$705,0),3)=0,"",INDEX('Consolidado Resultados'!$A$8:$L$705,MATCH('Desagregacion total'!$L54,'Consolidado Resultados'!$L$8:$L$705,0),10))</f>
        <v/>
      </c>
      <c r="K54" s="3" t="str">
        <f>+IFERROR(INDEX('Ofertas insignia'!$B$17:$M$52,MATCH('Desagregacion total'!$B54,'Ofertas insignia'!$B$17:$B$52,0),MATCH('Desagregacion total'!$K$14,'Ofertas insignia'!$B$16:$M$16,0)),"")</f>
        <v/>
      </c>
      <c r="L54" s="38" t="str">
        <f t="shared" si="0"/>
        <v>Desagregación total del bucle local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total'!$L55,'Consolidado Resultados'!$L$8:$L$705,0),3)=0,"",INDEX('Consolidado Resultados'!$A$8:$L$705,MATCH('Desagregacion total'!$L55,'Consolidado Resultados'!$L$8:$L$705,0),3))</f>
        <v/>
      </c>
      <c r="D55" s="4" t="str">
        <f>IF(INDEX('Consolidado Resultados'!$A$8:$L$705,MATCH('Desagregacion total'!$L55,'Consolidado Resultados'!$L$8:$L$705,0),3)=0,"",INDEX('Consolidado Resultados'!$A$8:$L$705,MATCH('Desagregacion total'!$L55,'Consolidado Resultados'!$L$8:$L$705,0),4))</f>
        <v/>
      </c>
      <c r="E55" s="4" t="str">
        <f>IF(INDEX('Consolidado Resultados'!$A$8:$L$705,MATCH('Desagregacion total'!$L55,'Consolidado Resultados'!$L$8:$L$705,0),3)=0,"",INDEX('Consolidado Resultados'!$A$8:$L$705,MATCH('Desagregacion total'!$L55,'Consolidado Resultados'!$L$8:$L$705,0),5))</f>
        <v/>
      </c>
      <c r="F55" s="4" t="str">
        <f>IF(INDEX('Consolidado Resultados'!$A$8:$L$705,MATCH('Desagregacion total'!$L55,'Consolidado Resultados'!$L$8:$L$705,0),3)=0,"",INDEX('Consolidado Resultados'!$A$8:$L$705,MATCH('Desagregacion total'!$L55,'Consolidado Resultados'!$L$8:$L$705,0),6))</f>
        <v/>
      </c>
      <c r="G55" s="4" t="str">
        <f>IF(INDEX('Consolidado Resultados'!$A$8:$L$705,MATCH('Desagregacion total'!$L55,'Consolidado Resultados'!$L$8:$L$705,0),3)=0,"",INDEX('Consolidado Resultados'!$A$8:$L$705,MATCH('Desagregacion total'!$L55,'Consolidado Resultados'!$L$8:$L$705,0),7))</f>
        <v/>
      </c>
      <c r="H55" s="4" t="str">
        <f>IF(INDEX('Consolidado Resultados'!$A$8:$L$705,MATCH('Desagregacion total'!$L55,'Consolidado Resultados'!$L$8:$L$705,0),3)=0,"",INDEX('Consolidado Resultados'!$A$8:$L$705,MATCH('Desagregacion total'!$L55,'Consolidado Resultados'!$L$8:$L$705,0),8))</f>
        <v/>
      </c>
      <c r="I55" s="19" t="str">
        <f>IF(INDEX('Consolidado Resultados'!$A$8:$L$705,MATCH('Desagregacion total'!$L55,'Consolidado Resultados'!$L$8:$L$705,0),3)=0,"",INDEX('Consolidado Resultados'!$A$8:$L$705,MATCH('Desagregacion total'!$L55,'Consolidado Resultados'!$L$8:$L$705,0),9))</f>
        <v/>
      </c>
      <c r="J55" s="19" t="str">
        <f>IF(INDEX('Consolidado Resultados'!$A$8:$L$705,MATCH('Desagregacion total'!$L55,'Consolidado Resultados'!$L$8:$L$705,0),3)=0,"",INDEX('Consolidado Resultados'!$A$8:$L$705,MATCH('Desagregacion total'!$L55,'Consolidado Resultados'!$L$8:$L$705,0),10))</f>
        <v/>
      </c>
      <c r="K55" s="3" t="str">
        <f>+IFERROR(INDEX('Ofertas insignia'!$B$17:$M$52,MATCH('Desagregacion total'!$B55,'Ofertas insignia'!$B$17:$B$52,0),MATCH('Desagregacion total'!$K$14,'Ofertas insignia'!$B$16:$M$16,0)),"")</f>
        <v/>
      </c>
      <c r="L55" s="38" t="str">
        <f t="shared" si="0"/>
        <v>Desagregación total del bucle local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total'!$L56,'Consolidado Resultados'!$L$8:$L$705,0),3)=0,"",INDEX('Consolidado Resultados'!$A$8:$L$705,MATCH('Desagregacion total'!$L56,'Consolidado Resultados'!$L$8:$L$705,0),3))</f>
        <v/>
      </c>
      <c r="D56" s="4" t="str">
        <f>IF(INDEX('Consolidado Resultados'!$A$8:$L$705,MATCH('Desagregacion total'!$L56,'Consolidado Resultados'!$L$8:$L$705,0),3)=0,"",INDEX('Consolidado Resultados'!$A$8:$L$705,MATCH('Desagregacion total'!$L56,'Consolidado Resultados'!$L$8:$L$705,0),4))</f>
        <v/>
      </c>
      <c r="E56" s="4" t="str">
        <f>IF(INDEX('Consolidado Resultados'!$A$8:$L$705,MATCH('Desagregacion total'!$L56,'Consolidado Resultados'!$L$8:$L$705,0),3)=0,"",INDEX('Consolidado Resultados'!$A$8:$L$705,MATCH('Desagregacion total'!$L56,'Consolidado Resultados'!$L$8:$L$705,0),5))</f>
        <v/>
      </c>
      <c r="F56" s="4" t="str">
        <f>IF(INDEX('Consolidado Resultados'!$A$8:$L$705,MATCH('Desagregacion total'!$L56,'Consolidado Resultados'!$L$8:$L$705,0),3)=0,"",INDEX('Consolidado Resultados'!$A$8:$L$705,MATCH('Desagregacion total'!$L56,'Consolidado Resultados'!$L$8:$L$705,0),6))</f>
        <v/>
      </c>
      <c r="G56" s="4" t="str">
        <f>IF(INDEX('Consolidado Resultados'!$A$8:$L$705,MATCH('Desagregacion total'!$L56,'Consolidado Resultados'!$L$8:$L$705,0),3)=0,"",INDEX('Consolidado Resultados'!$A$8:$L$705,MATCH('Desagregacion total'!$L56,'Consolidado Resultados'!$L$8:$L$705,0),7))</f>
        <v/>
      </c>
      <c r="H56" s="4" t="str">
        <f>IF(INDEX('Consolidado Resultados'!$A$8:$L$705,MATCH('Desagregacion total'!$L56,'Consolidado Resultados'!$L$8:$L$705,0),3)=0,"",INDEX('Consolidado Resultados'!$A$8:$L$705,MATCH('Desagregacion total'!$L56,'Consolidado Resultados'!$L$8:$L$705,0),8))</f>
        <v/>
      </c>
      <c r="I56" s="19" t="str">
        <f>IF(INDEX('Consolidado Resultados'!$A$8:$L$705,MATCH('Desagregacion total'!$L56,'Consolidado Resultados'!$L$8:$L$705,0),3)=0,"",INDEX('Consolidado Resultados'!$A$8:$L$705,MATCH('Desagregacion total'!$L56,'Consolidado Resultados'!$L$8:$L$705,0),9))</f>
        <v/>
      </c>
      <c r="J56" s="19" t="str">
        <f>IF(INDEX('Consolidado Resultados'!$A$8:$L$705,MATCH('Desagregacion total'!$L56,'Consolidado Resultados'!$L$8:$L$705,0),3)=0,"",INDEX('Consolidado Resultados'!$A$8:$L$705,MATCH('Desagregacion total'!$L56,'Consolidado Resultados'!$L$8:$L$705,0),10))</f>
        <v/>
      </c>
      <c r="K56" s="3" t="str">
        <f>+IFERROR(INDEX('Ofertas insignia'!$B$17:$M$52,MATCH('Desagregacion total'!$B56,'Ofertas insignia'!$B$17:$B$52,0),MATCH('Desagregacion total'!$K$14,'Ofertas insignia'!$B$16:$M$16,0)),"")</f>
        <v/>
      </c>
      <c r="L56" s="38" t="str">
        <f t="shared" si="0"/>
        <v>Desagregación total del bucle local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total'!$L57,'Consolidado Resultados'!$L$8:$L$705,0),3)=0,"",INDEX('Consolidado Resultados'!$A$8:$L$705,MATCH('Desagregacion total'!$L57,'Consolidado Resultados'!$L$8:$L$705,0),3))</f>
        <v/>
      </c>
      <c r="D57" s="4" t="str">
        <f>IF(INDEX('Consolidado Resultados'!$A$8:$L$705,MATCH('Desagregacion total'!$L57,'Consolidado Resultados'!$L$8:$L$705,0),3)=0,"",INDEX('Consolidado Resultados'!$A$8:$L$705,MATCH('Desagregacion total'!$L57,'Consolidado Resultados'!$L$8:$L$705,0),4))</f>
        <v/>
      </c>
      <c r="E57" s="4" t="str">
        <f>IF(INDEX('Consolidado Resultados'!$A$8:$L$705,MATCH('Desagregacion total'!$L57,'Consolidado Resultados'!$L$8:$L$705,0),3)=0,"",INDEX('Consolidado Resultados'!$A$8:$L$705,MATCH('Desagregacion total'!$L57,'Consolidado Resultados'!$L$8:$L$705,0),5))</f>
        <v/>
      </c>
      <c r="F57" s="4" t="str">
        <f>IF(INDEX('Consolidado Resultados'!$A$8:$L$705,MATCH('Desagregacion total'!$L57,'Consolidado Resultados'!$L$8:$L$705,0),3)=0,"",INDEX('Consolidado Resultados'!$A$8:$L$705,MATCH('Desagregacion total'!$L57,'Consolidado Resultados'!$L$8:$L$705,0),6))</f>
        <v/>
      </c>
      <c r="G57" s="4" t="str">
        <f>IF(INDEX('Consolidado Resultados'!$A$8:$L$705,MATCH('Desagregacion total'!$L57,'Consolidado Resultados'!$L$8:$L$705,0),3)=0,"",INDEX('Consolidado Resultados'!$A$8:$L$705,MATCH('Desagregacion total'!$L57,'Consolidado Resultados'!$L$8:$L$705,0),7))</f>
        <v/>
      </c>
      <c r="H57" s="4" t="str">
        <f>IF(INDEX('Consolidado Resultados'!$A$8:$L$705,MATCH('Desagregacion total'!$L57,'Consolidado Resultados'!$L$8:$L$705,0),3)=0,"",INDEX('Consolidado Resultados'!$A$8:$L$705,MATCH('Desagregacion total'!$L57,'Consolidado Resultados'!$L$8:$L$705,0),8))</f>
        <v/>
      </c>
      <c r="I57" s="19" t="str">
        <f>IF(INDEX('Consolidado Resultados'!$A$8:$L$705,MATCH('Desagregacion total'!$L57,'Consolidado Resultados'!$L$8:$L$705,0),3)=0,"",INDEX('Consolidado Resultados'!$A$8:$L$705,MATCH('Desagregacion total'!$L57,'Consolidado Resultados'!$L$8:$L$705,0),9))</f>
        <v/>
      </c>
      <c r="J57" s="19" t="str">
        <f>IF(INDEX('Consolidado Resultados'!$A$8:$L$705,MATCH('Desagregacion total'!$L57,'Consolidado Resultados'!$L$8:$L$705,0),3)=0,"",INDEX('Consolidado Resultados'!$A$8:$L$705,MATCH('Desagregacion total'!$L57,'Consolidado Resultados'!$L$8:$L$705,0),10))</f>
        <v/>
      </c>
      <c r="K57" s="3" t="str">
        <f>+IFERROR(INDEX('Ofertas insignia'!$B$17:$M$52,MATCH('Desagregacion total'!$B57,'Ofertas insignia'!$B$17:$B$52,0),MATCH('Desagregacion total'!$K$14,'Ofertas insignia'!$B$16:$M$16,0)),"")</f>
        <v/>
      </c>
      <c r="L57" s="38" t="str">
        <f t="shared" si="0"/>
        <v>Desagregación total del bucle local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total'!$L58,'Consolidado Resultados'!$L$8:$L$705,0),3)=0,"",INDEX('Consolidado Resultados'!$A$8:$L$705,MATCH('Desagregacion total'!$L58,'Consolidado Resultados'!$L$8:$L$705,0),3))</f>
        <v/>
      </c>
      <c r="D58" s="4" t="str">
        <f>IF(INDEX('Consolidado Resultados'!$A$8:$L$705,MATCH('Desagregacion total'!$L58,'Consolidado Resultados'!$L$8:$L$705,0),3)=0,"",INDEX('Consolidado Resultados'!$A$8:$L$705,MATCH('Desagregacion total'!$L58,'Consolidado Resultados'!$L$8:$L$705,0),4))</f>
        <v/>
      </c>
      <c r="E58" s="4" t="str">
        <f>IF(INDEX('Consolidado Resultados'!$A$8:$L$705,MATCH('Desagregacion total'!$L58,'Consolidado Resultados'!$L$8:$L$705,0),3)=0,"",INDEX('Consolidado Resultados'!$A$8:$L$705,MATCH('Desagregacion total'!$L58,'Consolidado Resultados'!$L$8:$L$705,0),5))</f>
        <v/>
      </c>
      <c r="F58" s="4" t="str">
        <f>IF(INDEX('Consolidado Resultados'!$A$8:$L$705,MATCH('Desagregacion total'!$L58,'Consolidado Resultados'!$L$8:$L$705,0),3)=0,"",INDEX('Consolidado Resultados'!$A$8:$L$705,MATCH('Desagregacion total'!$L58,'Consolidado Resultados'!$L$8:$L$705,0),6))</f>
        <v/>
      </c>
      <c r="G58" s="4" t="str">
        <f>IF(INDEX('Consolidado Resultados'!$A$8:$L$705,MATCH('Desagregacion total'!$L58,'Consolidado Resultados'!$L$8:$L$705,0),3)=0,"",INDEX('Consolidado Resultados'!$A$8:$L$705,MATCH('Desagregacion total'!$L58,'Consolidado Resultados'!$L$8:$L$705,0),7))</f>
        <v/>
      </c>
      <c r="H58" s="4" t="str">
        <f>IF(INDEX('Consolidado Resultados'!$A$8:$L$705,MATCH('Desagregacion total'!$L58,'Consolidado Resultados'!$L$8:$L$705,0),3)=0,"",INDEX('Consolidado Resultados'!$A$8:$L$705,MATCH('Desagregacion total'!$L58,'Consolidado Resultados'!$L$8:$L$705,0),8))</f>
        <v/>
      </c>
      <c r="I58" s="19" t="str">
        <f>IF(INDEX('Consolidado Resultados'!$A$8:$L$705,MATCH('Desagregacion total'!$L58,'Consolidado Resultados'!$L$8:$L$705,0),3)=0,"",INDEX('Consolidado Resultados'!$A$8:$L$705,MATCH('Desagregacion total'!$L58,'Consolidado Resultados'!$L$8:$L$705,0),9))</f>
        <v/>
      </c>
      <c r="J58" s="19" t="str">
        <f>IF(INDEX('Consolidado Resultados'!$A$8:$L$705,MATCH('Desagregacion total'!$L58,'Consolidado Resultados'!$L$8:$L$705,0),3)=0,"",INDEX('Consolidado Resultados'!$A$8:$L$705,MATCH('Desagregacion total'!$L58,'Consolidado Resultados'!$L$8:$L$705,0),10))</f>
        <v/>
      </c>
      <c r="K58" s="52" t="str">
        <f>+IFERROR(INDEX('Ofertas insignia'!$B$17:$M$52,MATCH('Desagregacion total'!$B58,'Ofertas insignia'!$B$17:$B$52,0),MATCH('Desagregacion total'!$K$14,'Ofertas insignia'!$B$16:$M$16,0)),"")</f>
        <v/>
      </c>
      <c r="L58" s="38" t="str">
        <f t="shared" si="0"/>
        <v>Desagregación total del bucle local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total'!$L59,'Consolidado Resultados'!$L$8:$L$705,0),3)=0,"",INDEX('Consolidado Resultados'!$A$8:$L$705,MATCH('Desagregacion total'!$L59,'Consolidado Resultados'!$L$8:$L$705,0),3))</f>
        <v/>
      </c>
      <c r="D59" s="4" t="str">
        <f>IF(INDEX('Consolidado Resultados'!$A$8:$L$705,MATCH('Desagregacion total'!$L59,'Consolidado Resultados'!$L$8:$L$705,0),3)=0,"",INDEX('Consolidado Resultados'!$A$8:$L$705,MATCH('Desagregacion total'!$L59,'Consolidado Resultados'!$L$8:$L$705,0),4))</f>
        <v/>
      </c>
      <c r="E59" s="4" t="str">
        <f>IF(INDEX('Consolidado Resultados'!$A$8:$L$705,MATCH('Desagregacion total'!$L59,'Consolidado Resultados'!$L$8:$L$705,0),3)=0,"",INDEX('Consolidado Resultados'!$A$8:$L$705,MATCH('Desagregacion total'!$L59,'Consolidado Resultados'!$L$8:$L$705,0),5))</f>
        <v/>
      </c>
      <c r="F59" s="4" t="str">
        <f>IF(INDEX('Consolidado Resultados'!$A$8:$L$705,MATCH('Desagregacion total'!$L59,'Consolidado Resultados'!$L$8:$L$705,0),3)=0,"",INDEX('Consolidado Resultados'!$A$8:$L$705,MATCH('Desagregacion total'!$L59,'Consolidado Resultados'!$L$8:$L$705,0),6))</f>
        <v/>
      </c>
      <c r="G59" s="4" t="str">
        <f>IF(INDEX('Consolidado Resultados'!$A$8:$L$705,MATCH('Desagregacion total'!$L59,'Consolidado Resultados'!$L$8:$L$705,0),3)=0,"",INDEX('Consolidado Resultados'!$A$8:$L$705,MATCH('Desagregacion total'!$L59,'Consolidado Resultados'!$L$8:$L$705,0),7))</f>
        <v/>
      </c>
      <c r="H59" s="4" t="str">
        <f>IF(INDEX('Consolidado Resultados'!$A$8:$L$705,MATCH('Desagregacion total'!$L59,'Consolidado Resultados'!$L$8:$L$705,0),3)=0,"",INDEX('Consolidado Resultados'!$A$8:$L$705,MATCH('Desagregacion total'!$L59,'Consolidado Resultados'!$L$8:$L$705,0),8))</f>
        <v/>
      </c>
      <c r="I59" s="19" t="str">
        <f>IF(INDEX('Consolidado Resultados'!$A$8:$L$705,MATCH('Desagregacion total'!$L59,'Consolidado Resultados'!$L$8:$L$705,0),3)=0,"",INDEX('Consolidado Resultados'!$A$8:$L$705,MATCH('Desagregacion total'!$L59,'Consolidado Resultados'!$L$8:$L$705,0),9))</f>
        <v/>
      </c>
      <c r="J59" s="19" t="str">
        <f>IF(INDEX('Consolidado Resultados'!$A$8:$L$705,MATCH('Desagregacion total'!$L59,'Consolidado Resultados'!$L$8:$L$705,0),3)=0,"",INDEX('Consolidado Resultados'!$A$8:$L$705,MATCH('Desagregacion total'!$L59,'Consolidado Resultados'!$L$8:$L$705,0),10))</f>
        <v/>
      </c>
      <c r="K59" s="52" t="str">
        <f>+IFERROR(INDEX('Ofertas insignia'!$B$17:$M$52,MATCH('Desagregacion total'!$B59,'Ofertas insignia'!$B$17:$B$52,0),MATCH('Desagregacion total'!$K$14,'Ofertas insignia'!$B$16:$M$16,0)),"")</f>
        <v/>
      </c>
      <c r="L59" s="38" t="str">
        <f t="shared" si="0"/>
        <v>Desagregación total del bucle local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total'!$L60,'Consolidado Resultados'!$L$8:$L$705,0),3)=0,"",INDEX('Consolidado Resultados'!$A$8:$L$705,MATCH('Desagregacion total'!$L60,'Consolidado Resultados'!$L$8:$L$705,0),3))</f>
        <v/>
      </c>
      <c r="D60" s="4" t="str">
        <f>IF(INDEX('Consolidado Resultados'!$A$8:$L$705,MATCH('Desagregacion total'!$L60,'Consolidado Resultados'!$L$8:$L$705,0),3)=0,"",INDEX('Consolidado Resultados'!$A$8:$L$705,MATCH('Desagregacion total'!$L60,'Consolidado Resultados'!$L$8:$L$705,0),4))</f>
        <v/>
      </c>
      <c r="E60" s="4" t="str">
        <f>IF(INDEX('Consolidado Resultados'!$A$8:$L$705,MATCH('Desagregacion total'!$L60,'Consolidado Resultados'!$L$8:$L$705,0),3)=0,"",INDEX('Consolidado Resultados'!$A$8:$L$705,MATCH('Desagregacion total'!$L60,'Consolidado Resultados'!$L$8:$L$705,0),5))</f>
        <v/>
      </c>
      <c r="F60" s="4" t="str">
        <f>IF(INDEX('Consolidado Resultados'!$A$8:$L$705,MATCH('Desagregacion total'!$L60,'Consolidado Resultados'!$L$8:$L$705,0),3)=0,"",INDEX('Consolidado Resultados'!$A$8:$L$705,MATCH('Desagregacion total'!$L60,'Consolidado Resultados'!$L$8:$L$705,0),6))</f>
        <v/>
      </c>
      <c r="G60" s="4" t="str">
        <f>IF(INDEX('Consolidado Resultados'!$A$8:$L$705,MATCH('Desagregacion total'!$L60,'Consolidado Resultados'!$L$8:$L$705,0),3)=0,"",INDEX('Consolidado Resultados'!$A$8:$L$705,MATCH('Desagregacion total'!$L60,'Consolidado Resultados'!$L$8:$L$705,0),7))</f>
        <v/>
      </c>
      <c r="H60" s="4" t="str">
        <f>IF(INDEX('Consolidado Resultados'!$A$8:$L$705,MATCH('Desagregacion total'!$L60,'Consolidado Resultados'!$L$8:$L$705,0),3)=0,"",INDEX('Consolidado Resultados'!$A$8:$L$705,MATCH('Desagregacion total'!$L60,'Consolidado Resultados'!$L$8:$L$705,0),8))</f>
        <v/>
      </c>
      <c r="I60" s="19" t="str">
        <f>IF(INDEX('Consolidado Resultados'!$A$8:$L$705,MATCH('Desagregacion total'!$L60,'Consolidado Resultados'!$L$8:$L$705,0),3)=0,"",INDEX('Consolidado Resultados'!$A$8:$L$705,MATCH('Desagregacion total'!$L60,'Consolidado Resultados'!$L$8:$L$705,0),9))</f>
        <v/>
      </c>
      <c r="J60" s="19" t="str">
        <f>IF(INDEX('Consolidado Resultados'!$A$8:$L$705,MATCH('Desagregacion total'!$L60,'Consolidado Resultados'!$L$8:$L$705,0),3)=0,"",INDEX('Consolidado Resultados'!$A$8:$L$705,MATCH('Desagregacion total'!$L60,'Consolidado Resultados'!$L$8:$L$705,0),10))</f>
        <v/>
      </c>
      <c r="K60" s="52" t="str">
        <f>+IFERROR(INDEX('Ofertas insignia'!$B$17:$M$52,MATCH('Desagregacion total'!$B60,'Ofertas insignia'!$B$17:$B$52,0),MATCH('Desagregacion total'!$K$14,'Ofertas insignia'!$B$16:$M$16,0)),"")</f>
        <v/>
      </c>
      <c r="L60" s="38" t="str">
        <f t="shared" si="0"/>
        <v>Desagregación total del bucle local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total'!$L61,'Consolidado Resultados'!$L$8:$L$705,0),3)=0,"",INDEX('Consolidado Resultados'!$A$8:$L$705,MATCH('Desagregacion total'!$L61,'Consolidado Resultados'!$L$8:$L$705,0),3))</f>
        <v/>
      </c>
      <c r="D61" s="4" t="str">
        <f>IF(INDEX('Consolidado Resultados'!$A$8:$L$705,MATCH('Desagregacion total'!$L61,'Consolidado Resultados'!$L$8:$L$705,0),3)=0,"",INDEX('Consolidado Resultados'!$A$8:$L$705,MATCH('Desagregacion total'!$L61,'Consolidado Resultados'!$L$8:$L$705,0),4))</f>
        <v/>
      </c>
      <c r="E61" s="4" t="str">
        <f>IF(INDEX('Consolidado Resultados'!$A$8:$L$705,MATCH('Desagregacion total'!$L61,'Consolidado Resultados'!$L$8:$L$705,0),3)=0,"",INDEX('Consolidado Resultados'!$A$8:$L$705,MATCH('Desagregacion total'!$L61,'Consolidado Resultados'!$L$8:$L$705,0),5))</f>
        <v/>
      </c>
      <c r="F61" s="4" t="str">
        <f>IF(INDEX('Consolidado Resultados'!$A$8:$L$705,MATCH('Desagregacion total'!$L61,'Consolidado Resultados'!$L$8:$L$705,0),3)=0,"",INDEX('Consolidado Resultados'!$A$8:$L$705,MATCH('Desagregacion total'!$L61,'Consolidado Resultados'!$L$8:$L$705,0),6))</f>
        <v/>
      </c>
      <c r="G61" s="4" t="str">
        <f>IF(INDEX('Consolidado Resultados'!$A$8:$L$705,MATCH('Desagregacion total'!$L61,'Consolidado Resultados'!$L$8:$L$705,0),3)=0,"",INDEX('Consolidado Resultados'!$A$8:$L$705,MATCH('Desagregacion total'!$L61,'Consolidado Resultados'!$L$8:$L$705,0),7))</f>
        <v/>
      </c>
      <c r="H61" s="4" t="str">
        <f>IF(INDEX('Consolidado Resultados'!$A$8:$L$705,MATCH('Desagregacion total'!$L61,'Consolidado Resultados'!$L$8:$L$705,0),3)=0,"",INDEX('Consolidado Resultados'!$A$8:$L$705,MATCH('Desagregacion total'!$L61,'Consolidado Resultados'!$L$8:$L$705,0),8))</f>
        <v/>
      </c>
      <c r="I61" s="19" t="str">
        <f>IF(INDEX('Consolidado Resultados'!$A$8:$L$705,MATCH('Desagregacion total'!$L61,'Consolidado Resultados'!$L$8:$L$705,0),3)=0,"",INDEX('Consolidado Resultados'!$A$8:$L$705,MATCH('Desagregacion total'!$L61,'Consolidado Resultados'!$L$8:$L$705,0),9))</f>
        <v/>
      </c>
      <c r="J61" s="19" t="str">
        <f>IF(INDEX('Consolidado Resultados'!$A$8:$L$705,MATCH('Desagregacion total'!$L61,'Consolidado Resultados'!$L$8:$L$705,0),3)=0,"",INDEX('Consolidado Resultados'!$A$8:$L$705,MATCH('Desagregacion total'!$L61,'Consolidado Resultados'!$L$8:$L$705,0),10))</f>
        <v/>
      </c>
      <c r="K61" s="52" t="str">
        <f>+IFERROR(INDEX('Ofertas insignia'!$B$17:$M$52,MATCH('Desagregacion total'!$B61,'Ofertas insignia'!$B$17:$B$52,0),MATCH('Desagregacion total'!$K$14,'Ofertas insignia'!$B$16:$M$16,0)),"")</f>
        <v/>
      </c>
      <c r="L61" s="38" t="str">
        <f t="shared" si="0"/>
        <v>Desagregación total del bucle local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total'!$L62,'Consolidado Resultados'!$L$8:$L$705,0),3)=0,"",INDEX('Consolidado Resultados'!$A$8:$L$705,MATCH('Desagregacion total'!$L62,'Consolidado Resultados'!$L$8:$L$705,0),3))</f>
        <v/>
      </c>
      <c r="D62" s="4" t="str">
        <f>IF(INDEX('Consolidado Resultados'!$A$8:$L$705,MATCH('Desagregacion total'!$L62,'Consolidado Resultados'!$L$8:$L$705,0),3)=0,"",INDEX('Consolidado Resultados'!$A$8:$L$705,MATCH('Desagregacion total'!$L62,'Consolidado Resultados'!$L$8:$L$705,0),4))</f>
        <v/>
      </c>
      <c r="E62" s="4" t="str">
        <f>IF(INDEX('Consolidado Resultados'!$A$8:$L$705,MATCH('Desagregacion total'!$L62,'Consolidado Resultados'!$L$8:$L$705,0),3)=0,"",INDEX('Consolidado Resultados'!$A$8:$L$705,MATCH('Desagregacion total'!$L62,'Consolidado Resultados'!$L$8:$L$705,0),5))</f>
        <v/>
      </c>
      <c r="F62" s="4" t="str">
        <f>IF(INDEX('Consolidado Resultados'!$A$8:$L$705,MATCH('Desagregacion total'!$L62,'Consolidado Resultados'!$L$8:$L$705,0),3)=0,"",INDEX('Consolidado Resultados'!$A$8:$L$705,MATCH('Desagregacion total'!$L62,'Consolidado Resultados'!$L$8:$L$705,0),6))</f>
        <v/>
      </c>
      <c r="G62" s="4" t="str">
        <f>IF(INDEX('Consolidado Resultados'!$A$8:$L$705,MATCH('Desagregacion total'!$L62,'Consolidado Resultados'!$L$8:$L$705,0),3)=0,"",INDEX('Consolidado Resultados'!$A$8:$L$705,MATCH('Desagregacion total'!$L62,'Consolidado Resultados'!$L$8:$L$705,0),7))</f>
        <v/>
      </c>
      <c r="H62" s="4" t="str">
        <f>IF(INDEX('Consolidado Resultados'!$A$8:$L$705,MATCH('Desagregacion total'!$L62,'Consolidado Resultados'!$L$8:$L$705,0),3)=0,"",INDEX('Consolidado Resultados'!$A$8:$L$705,MATCH('Desagregacion total'!$L62,'Consolidado Resultados'!$L$8:$L$705,0),8))</f>
        <v/>
      </c>
      <c r="I62" s="19" t="str">
        <f>IF(INDEX('Consolidado Resultados'!$A$8:$L$705,MATCH('Desagregacion total'!$L62,'Consolidado Resultados'!$L$8:$L$705,0),3)=0,"",INDEX('Consolidado Resultados'!$A$8:$L$705,MATCH('Desagregacion total'!$L62,'Consolidado Resultados'!$L$8:$L$705,0),9))</f>
        <v/>
      </c>
      <c r="J62" s="19" t="str">
        <f>IF(INDEX('Consolidado Resultados'!$A$8:$L$705,MATCH('Desagregacion total'!$L62,'Consolidado Resultados'!$L$8:$L$705,0),3)=0,"",INDEX('Consolidado Resultados'!$A$8:$L$705,MATCH('Desagregacion total'!$L62,'Consolidado Resultados'!$L$8:$L$705,0),10))</f>
        <v/>
      </c>
      <c r="K62" s="52" t="str">
        <f>+IFERROR(INDEX('Ofertas insignia'!$B$17:$M$52,MATCH('Desagregacion total'!$B62,'Ofertas insignia'!$B$17:$B$52,0),MATCH('Desagregacion total'!$K$14,'Ofertas insignia'!$B$16:$M$16,0)),"")</f>
        <v/>
      </c>
      <c r="L62" s="38" t="str">
        <f t="shared" si="0"/>
        <v>Desagregación total del bucle local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total'!$L63,'Consolidado Resultados'!$L$8:$L$705,0),3)=0,"",INDEX('Consolidado Resultados'!$A$8:$L$705,MATCH('Desagregacion total'!$L63,'Consolidado Resultados'!$L$8:$L$705,0),3))</f>
        <v/>
      </c>
      <c r="D63" s="4" t="str">
        <f>IF(INDEX('Consolidado Resultados'!$A$8:$L$705,MATCH('Desagregacion total'!$L63,'Consolidado Resultados'!$L$8:$L$705,0),3)=0,"",INDEX('Consolidado Resultados'!$A$8:$L$705,MATCH('Desagregacion total'!$L63,'Consolidado Resultados'!$L$8:$L$705,0),4))</f>
        <v/>
      </c>
      <c r="E63" s="4" t="str">
        <f>IF(INDEX('Consolidado Resultados'!$A$8:$L$705,MATCH('Desagregacion total'!$L63,'Consolidado Resultados'!$L$8:$L$705,0),3)=0,"",INDEX('Consolidado Resultados'!$A$8:$L$705,MATCH('Desagregacion total'!$L63,'Consolidado Resultados'!$L$8:$L$705,0),5))</f>
        <v/>
      </c>
      <c r="F63" s="4" t="str">
        <f>IF(INDEX('Consolidado Resultados'!$A$8:$L$705,MATCH('Desagregacion total'!$L63,'Consolidado Resultados'!$L$8:$L$705,0),3)=0,"",INDEX('Consolidado Resultados'!$A$8:$L$705,MATCH('Desagregacion total'!$L63,'Consolidado Resultados'!$L$8:$L$705,0),6))</f>
        <v/>
      </c>
      <c r="G63" s="4" t="str">
        <f>IF(INDEX('Consolidado Resultados'!$A$8:$L$705,MATCH('Desagregacion total'!$L63,'Consolidado Resultados'!$L$8:$L$705,0),3)=0,"",INDEX('Consolidado Resultados'!$A$8:$L$705,MATCH('Desagregacion total'!$L63,'Consolidado Resultados'!$L$8:$L$705,0),7))</f>
        <v/>
      </c>
      <c r="H63" s="4" t="str">
        <f>IF(INDEX('Consolidado Resultados'!$A$8:$L$705,MATCH('Desagregacion total'!$L63,'Consolidado Resultados'!$L$8:$L$705,0),3)=0,"",INDEX('Consolidado Resultados'!$A$8:$L$705,MATCH('Desagregacion total'!$L63,'Consolidado Resultados'!$L$8:$L$705,0),8))</f>
        <v/>
      </c>
      <c r="I63" s="19" t="str">
        <f>IF(INDEX('Consolidado Resultados'!$A$8:$L$705,MATCH('Desagregacion total'!$L63,'Consolidado Resultados'!$L$8:$L$705,0),3)=0,"",INDEX('Consolidado Resultados'!$A$8:$L$705,MATCH('Desagregacion total'!$L63,'Consolidado Resultados'!$L$8:$L$705,0),9))</f>
        <v/>
      </c>
      <c r="J63" s="19" t="str">
        <f>IF(INDEX('Consolidado Resultados'!$A$8:$L$705,MATCH('Desagregacion total'!$L63,'Consolidado Resultados'!$L$8:$L$705,0),3)=0,"",INDEX('Consolidado Resultados'!$A$8:$L$705,MATCH('Desagregacion total'!$L63,'Consolidado Resultados'!$L$8:$L$705,0),10))</f>
        <v/>
      </c>
      <c r="K63" s="52" t="str">
        <f>+IFERROR(INDEX('Ofertas insignia'!$B$17:$M$52,MATCH('Desagregacion total'!$B63,'Ofertas insignia'!$B$17:$B$52,0),MATCH('Desagregacion total'!$K$14,'Ofertas insignia'!$B$16:$M$16,0)),"")</f>
        <v/>
      </c>
      <c r="L63" s="38" t="str">
        <f t="shared" si="0"/>
        <v>Desagregación total del bucle local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total'!$L64,'Consolidado Resultados'!$L$8:$L$705,0),3)=0,"",INDEX('Consolidado Resultados'!$A$8:$L$705,MATCH('Desagregacion total'!$L64,'Consolidado Resultados'!$L$8:$L$705,0),3))</f>
        <v/>
      </c>
      <c r="D64" s="4" t="str">
        <f>IF(INDEX('Consolidado Resultados'!$A$8:$L$705,MATCH('Desagregacion total'!$L64,'Consolidado Resultados'!$L$8:$L$705,0),3)=0,"",INDEX('Consolidado Resultados'!$A$8:$L$705,MATCH('Desagregacion total'!$L64,'Consolidado Resultados'!$L$8:$L$705,0),4))</f>
        <v/>
      </c>
      <c r="E64" s="4" t="str">
        <f>IF(INDEX('Consolidado Resultados'!$A$8:$L$705,MATCH('Desagregacion total'!$L64,'Consolidado Resultados'!$L$8:$L$705,0),3)=0,"",INDEX('Consolidado Resultados'!$A$8:$L$705,MATCH('Desagregacion total'!$L64,'Consolidado Resultados'!$L$8:$L$705,0),5))</f>
        <v/>
      </c>
      <c r="F64" s="4" t="str">
        <f>IF(INDEX('Consolidado Resultados'!$A$8:$L$705,MATCH('Desagregacion total'!$L64,'Consolidado Resultados'!$L$8:$L$705,0),3)=0,"",INDEX('Consolidado Resultados'!$A$8:$L$705,MATCH('Desagregacion total'!$L64,'Consolidado Resultados'!$L$8:$L$705,0),6))</f>
        <v/>
      </c>
      <c r="G64" s="4" t="str">
        <f>IF(INDEX('Consolidado Resultados'!$A$8:$L$705,MATCH('Desagregacion total'!$L64,'Consolidado Resultados'!$L$8:$L$705,0),3)=0,"",INDEX('Consolidado Resultados'!$A$8:$L$705,MATCH('Desagregacion total'!$L64,'Consolidado Resultados'!$L$8:$L$705,0),7))</f>
        <v/>
      </c>
      <c r="H64" s="4" t="str">
        <f>IF(INDEX('Consolidado Resultados'!$A$8:$L$705,MATCH('Desagregacion total'!$L64,'Consolidado Resultados'!$L$8:$L$705,0),3)=0,"",INDEX('Consolidado Resultados'!$A$8:$L$705,MATCH('Desagregacion total'!$L64,'Consolidado Resultados'!$L$8:$L$705,0),8))</f>
        <v/>
      </c>
      <c r="I64" s="19" t="str">
        <f>IF(INDEX('Consolidado Resultados'!$A$8:$L$705,MATCH('Desagregacion total'!$L64,'Consolidado Resultados'!$L$8:$L$705,0),3)=0,"",INDEX('Consolidado Resultados'!$A$8:$L$705,MATCH('Desagregacion total'!$L64,'Consolidado Resultados'!$L$8:$L$705,0),9))</f>
        <v/>
      </c>
      <c r="J64" s="19" t="str">
        <f>IF(INDEX('Consolidado Resultados'!$A$8:$L$705,MATCH('Desagregacion total'!$L64,'Consolidado Resultados'!$L$8:$L$705,0),3)=0,"",INDEX('Consolidado Resultados'!$A$8:$L$705,MATCH('Desagregacion total'!$L64,'Consolidado Resultados'!$L$8:$L$705,0),10))</f>
        <v/>
      </c>
      <c r="K64" s="52" t="str">
        <f>+IFERROR(INDEX('Ofertas insignia'!$B$17:$M$52,MATCH('Desagregacion total'!$B64,'Ofertas insignia'!$B$17:$B$52,0),MATCH('Desagregacion total'!$K$14,'Ofertas insignia'!$B$16:$M$16,0)),"")</f>
        <v/>
      </c>
      <c r="L64" s="38" t="str">
        <f t="shared" si="0"/>
        <v>Desagregación total del bucle local</v>
      </c>
    </row>
    <row r="65" spans="11:11" x14ac:dyDescent="0.35">
      <c r="K65" s="52" t="str">
        <f>+IFERROR(INDEX('Ofertas insignia'!$B$17:$M$52,MATCH('Desagregacion total'!$B65,'Ofertas insignia'!$B$17:$B$52,0),MATCH('Desagregacion total'!$K$14,'Ofertas insignia'!$B$16:$M$16,0)),"")</f>
        <v/>
      </c>
    </row>
    <row r="66" spans="11:11" x14ac:dyDescent="0.35">
      <c r="K66" s="52" t="str">
        <f>+IFERROR(INDEX('Ofertas insignia'!$B$17:$M$52,MATCH('Desagregacion total'!$B66,'Ofertas insignia'!$B$17:$B$52,0),MATCH('Desagregacion total'!$K$14,'Ofertas insignia'!$B$16:$M$16,0)),"")</f>
        <v/>
      </c>
    </row>
    <row r="67" spans="11:11" x14ac:dyDescent="0.35">
      <c r="K67" s="52" t="str">
        <f>+IFERROR(INDEX('Ofertas insignia'!$B$17:$M$52,MATCH('Desagregacion total'!$B67,'Ofertas insignia'!$B$17:$B$52,0),MATCH('Desagregacion total'!$K$14,'Ofertas insignia'!$B$16:$M$16,0)),"")</f>
        <v/>
      </c>
    </row>
    <row r="68" spans="11:11" x14ac:dyDescent="0.35">
      <c r="K68" s="52" t="str">
        <f>+IFERROR(INDEX('Ofertas insignia'!$B$17:$M$52,MATCH('Desagregacion total'!$B68,'Ofertas insignia'!$B$17:$B$52,0),MATCH('Desagregacion total'!$K$14,'Ofertas insignia'!$B$16:$M$16,0)),"")</f>
        <v/>
      </c>
    </row>
    <row r="69" spans="11:11" x14ac:dyDescent="0.35">
      <c r="K69" s="52" t="str">
        <f>+IFERROR(INDEX('Ofertas insignia'!$B$17:$M$52,MATCH('Desagregacion total'!$B69,'Ofertas insignia'!$B$17:$B$52,0),MATCH('Desagregacion total'!$K$14,'Ofertas insignia'!$B$16:$M$16,0)),"")</f>
        <v/>
      </c>
    </row>
    <row r="70" spans="11:11" x14ac:dyDescent="0.35">
      <c r="K70" s="52" t="str">
        <f>+IFERROR(INDEX('Ofertas insignia'!$B$17:$M$52,MATCH('Desagregacion total'!$B70,'Ofertas insignia'!$B$17:$B$52,0),MATCH('Desagregacion total'!$K$14,'Ofertas insignia'!$B$16:$M$16,0)),"")</f>
        <v/>
      </c>
    </row>
    <row r="71" spans="11:11" x14ac:dyDescent="0.35">
      <c r="K71" s="52" t="str">
        <f>+IFERROR(INDEX('Ofertas insignia'!$B$17:$M$52,MATCH('Desagregacion total'!$B71,'Ofertas insignia'!$B$17:$B$52,0),MATCH('Desagregacion total'!$K$14,'Ofertas insignia'!$B$16:$M$16,0)),"")</f>
        <v/>
      </c>
    </row>
    <row r="72" spans="11:11" x14ac:dyDescent="0.35">
      <c r="K72" s="52" t="str">
        <f>+IFERROR(INDEX('Ofertas insignia'!$B$17:$M$52,MATCH('Desagregacion total'!$B72,'Ofertas insignia'!$B$17:$B$52,0),MATCH('Desagregacion total'!$K$14,'Ofertas insignia'!$B$16:$M$16,0)),"")</f>
        <v/>
      </c>
    </row>
    <row r="73" spans="11:11" x14ac:dyDescent="0.35">
      <c r="K73" s="52" t="str">
        <f>+IFERROR(INDEX('Ofertas insignia'!$B$17:$M$52,MATCH('Desagregacion total'!$B73,'Ofertas insignia'!$B$17:$B$52,0),MATCH('Desagregacion total'!$K$14,'Ofertas insignia'!$B$16:$M$16,0)),"")</f>
        <v/>
      </c>
    </row>
    <row r="74" spans="11:11" x14ac:dyDescent="0.35">
      <c r="K74" s="52" t="str">
        <f>+IFERROR(INDEX('Ofertas insignia'!$B$17:$M$52,MATCH('Desagregacion total'!$B74,'Ofertas insignia'!$B$17:$B$52,0),MATCH('Desagregacion total'!$K$14,'Ofertas insignia'!$B$16:$M$16,0)),"")</f>
        <v/>
      </c>
    </row>
    <row r="75" spans="11:11" x14ac:dyDescent="0.35">
      <c r="K75" s="52" t="str">
        <f>+IFERROR(INDEX('Ofertas insignia'!$B$17:$M$52,MATCH('Desagregacion total'!$B75,'Ofertas insignia'!$B$17:$B$52,0),MATCH('Desagregacion total'!$K$14,'Ofertas insignia'!$B$16:$M$16,0)),"")</f>
        <v/>
      </c>
    </row>
    <row r="76" spans="11:11" x14ac:dyDescent="0.35">
      <c r="K76" s="52" t="str">
        <f>+IFERROR(INDEX('Ofertas insignia'!$B$17:$M$52,MATCH('Desagregacion total'!$B76,'Ofertas insignia'!$B$17:$B$52,0),MATCH('Desagregacion total'!$K$14,'Ofertas insignia'!$B$16:$M$16,0)),"")</f>
        <v/>
      </c>
    </row>
    <row r="77" spans="11:11" x14ac:dyDescent="0.35">
      <c r="K77" s="52" t="str">
        <f>+IFERROR(INDEX('Ofertas insignia'!$B$17:$M$52,MATCH('Desagregacion total'!$B77,'Ofertas insignia'!$B$17:$B$52,0),MATCH('Desagregacion total'!$K$14,'Ofertas insignia'!$B$16:$M$16,0)),"")</f>
        <v/>
      </c>
    </row>
    <row r="78" spans="11:11" x14ac:dyDescent="0.35">
      <c r="K78" s="52" t="str">
        <f>+IFERROR(INDEX('Ofertas insignia'!$B$17:$M$52,MATCH('Desagregacion total'!$B78,'Ofertas insignia'!$B$17:$B$52,0),MATCH('Desagregacion total'!$K$14,'Ofertas insignia'!$B$16:$M$16,0)),"")</f>
        <v/>
      </c>
    </row>
    <row r="79" spans="11:11" x14ac:dyDescent="0.35">
      <c r="K79" s="52" t="str">
        <f>+IFERROR(INDEX('Ofertas insignia'!$B$17:$M$52,MATCH('Desagregacion total'!$B79,'Ofertas insignia'!$B$17:$B$52,0),MATCH('Desagregacion total'!$K$14,'Ofertas insignia'!$B$16:$M$16,0)),"")</f>
        <v/>
      </c>
    </row>
    <row r="80" spans="11:11" x14ac:dyDescent="0.35">
      <c r="K80" s="52" t="str">
        <f>+IFERROR(INDEX('Ofertas insignia'!$B$17:$M$52,MATCH('Desagregacion total'!$B80,'Ofertas insignia'!$B$17:$B$52,0),MATCH('Desagregacion total'!$K$14,'Ofertas insignia'!$B$16:$M$16,0)),"")</f>
        <v/>
      </c>
    </row>
    <row r="81" spans="11:11" x14ac:dyDescent="0.35">
      <c r="K81" s="52" t="str">
        <f>+IFERROR(INDEX('Ofertas insignia'!$B$17:$M$52,MATCH('Desagregacion total'!$B81,'Ofertas insignia'!$B$17:$B$52,0),MATCH('Desagregacion total'!$K$14,'Ofertas insignia'!$B$16:$M$16,0)),"")</f>
        <v/>
      </c>
    </row>
    <row r="82" spans="11:11" x14ac:dyDescent="0.35">
      <c r="K82" s="52" t="str">
        <f>+IFERROR(INDEX('Ofertas insignia'!$B$17:$M$52,MATCH('Desagregacion total'!$B82,'Ofertas insignia'!$B$17:$B$52,0),MATCH('Desagregacion total'!$K$14,'Ofertas insignia'!$B$16:$M$16,0)),"")</f>
        <v/>
      </c>
    </row>
    <row r="83" spans="11:11" x14ac:dyDescent="0.35">
      <c r="K83" s="52" t="str">
        <f>+IFERROR(INDEX('Ofertas insignia'!$B$17:$M$52,MATCH('Desagregacion total'!$B83,'Ofertas insignia'!$B$17:$B$52,0),MATCH('Desagregacion total'!$K$14,'Ofertas insignia'!$B$16:$M$16,0)),"")</f>
        <v/>
      </c>
    </row>
    <row r="84" spans="11:11" x14ac:dyDescent="0.35">
      <c r="K84" s="52" t="str">
        <f>+IFERROR(INDEX('Ofertas insignia'!$B$17:$M$52,MATCH('Desagregacion total'!$B84,'Ofertas insignia'!$B$17:$B$52,0),MATCH('Desagregacion total'!$K$14,'Ofertas insignia'!$B$16:$M$16,0)),"")</f>
        <v/>
      </c>
    </row>
    <row r="85" spans="11:11" x14ac:dyDescent="0.35">
      <c r="K85" s="52" t="str">
        <f>+IFERROR(INDEX('Ofertas insignia'!$B$17:$M$52,MATCH('Desagregacion total'!$B85,'Ofertas insignia'!$B$17:$B$52,0),MATCH('Desagregacion total'!$K$14,'Ofertas insignia'!$B$16:$M$16,0)),"")</f>
        <v/>
      </c>
    </row>
    <row r="86" spans="11:11" x14ac:dyDescent="0.35">
      <c r="K86" s="52" t="str">
        <f>+IFERROR(INDEX('Ofertas insignia'!$B$17:$M$52,MATCH('Desagregacion total'!$B86,'Ofertas insignia'!$B$17:$B$52,0),MATCH('Desagregacion total'!$K$14,'Ofertas insignia'!$B$16:$M$16,0)),"")</f>
        <v/>
      </c>
    </row>
    <row r="87" spans="11:11" x14ac:dyDescent="0.35">
      <c r="K87" s="52" t="str">
        <f>+IFERROR(INDEX('Ofertas insignia'!$B$17:$M$52,MATCH('Desagregacion total'!$B87,'Ofertas insignia'!$B$17:$B$52,0),MATCH('Desagregacion total'!$K$14,'Ofertas insignia'!$B$16:$M$16,0)),"")</f>
        <v/>
      </c>
    </row>
    <row r="88" spans="11:11" x14ac:dyDescent="0.35">
      <c r="K88" s="52" t="str">
        <f>+IFERROR(INDEX('Ofertas insignia'!$B$17:$M$52,MATCH('Desagregacion total'!$B88,'Ofertas insignia'!$B$17:$B$52,0),MATCH('Desagregacion total'!$K$14,'Ofertas insignia'!$B$16:$M$16,0)),"")</f>
        <v/>
      </c>
    </row>
    <row r="89" spans="11:11" x14ac:dyDescent="0.35">
      <c r="K89" s="52" t="str">
        <f>+IFERROR(INDEX('Ofertas insignia'!$B$17:$M$52,MATCH('Desagregacion total'!$B89,'Ofertas insignia'!$B$17:$B$52,0),MATCH('Desagregacion total'!$K$14,'Ofertas insignia'!$B$16:$M$16,0)),"")</f>
        <v/>
      </c>
    </row>
    <row r="90" spans="11:11" x14ac:dyDescent="0.35">
      <c r="K90" s="52" t="str">
        <f>+IFERROR(INDEX('Ofertas insignia'!$B$17:$M$52,MATCH('Desagregacion total'!$B90,'Ofertas insignia'!$B$17:$B$52,0),MATCH('Desagregacion total'!$K$14,'Ofertas insignia'!$B$16:$M$16,0)),"")</f>
        <v/>
      </c>
    </row>
    <row r="91" spans="11:11" x14ac:dyDescent="0.35">
      <c r="K91" s="52" t="str">
        <f>+IFERROR(INDEX('Ofertas insignia'!$B$17:$M$52,MATCH('Desagregacion total'!$B91,'Ofertas insignia'!$B$17:$B$52,0),MATCH('Desagregacion total'!$K$14,'Ofertas insignia'!$B$16:$M$16,0)),"")</f>
        <v/>
      </c>
    </row>
    <row r="92" spans="11:11" x14ac:dyDescent="0.35">
      <c r="K92" s="52" t="str">
        <f>+IFERROR(INDEX('Ofertas insignia'!$B$17:$M$52,MATCH('Desagregacion total'!$B92,'Ofertas insignia'!$B$17:$B$52,0),MATCH('Desagregacion total'!$K$14,'Ofertas insignia'!$B$16:$M$16,0)),"")</f>
        <v/>
      </c>
    </row>
    <row r="93" spans="11:11" x14ac:dyDescent="0.35">
      <c r="K93" s="52" t="str">
        <f>+IFERROR(INDEX('Ofertas insignia'!$B$17:$M$52,MATCH('Desagregacion total'!$B93,'Ofertas insignia'!$B$17:$B$52,0),MATCH('Desagregacion total'!$K$14,'Ofertas insignia'!$B$16:$M$16,0)),"")</f>
        <v/>
      </c>
    </row>
    <row r="94" spans="11:11" x14ac:dyDescent="0.35">
      <c r="K94" s="52" t="str">
        <f>+IFERROR(INDEX('Ofertas insignia'!$B$17:$M$52,MATCH('Desagregacion total'!$B94,'Ofertas insignia'!$B$17:$B$52,0),MATCH('Desagregacion total'!$K$14,'Ofertas insignia'!$B$16:$M$16,0)),"")</f>
        <v/>
      </c>
    </row>
    <row r="95" spans="11:11" x14ac:dyDescent="0.35">
      <c r="K95" s="52" t="str">
        <f>+IFERROR(INDEX('Ofertas insignia'!$B$17:$M$52,MATCH('Desagregacion total'!$B95,'Ofertas insignia'!$B$17:$B$52,0),MATCH('Desagregacion total'!$K$14,'Ofertas insignia'!$B$16:$M$16,0)),"")</f>
        <v/>
      </c>
    </row>
    <row r="96" spans="11:11" x14ac:dyDescent="0.35">
      <c r="K96" s="52" t="str">
        <f>+IFERROR(INDEX('Ofertas insignia'!$B$17:$M$52,MATCH('Desagregacion total'!$B96,'Ofertas insignia'!$B$17:$B$52,0),MATCH('Desagregacion total'!$K$14,'Ofertas insignia'!$B$16:$M$16,0)),"")</f>
        <v/>
      </c>
    </row>
    <row r="97" spans="11:11" x14ac:dyDescent="0.35">
      <c r="K97" s="52" t="str">
        <f>+IFERROR(INDEX('Ofertas insignia'!$B$17:$M$52,MATCH('Desagregacion total'!$B97,'Ofertas insignia'!$B$17:$B$52,0),MATCH('Desagregacion total'!$K$14,'Ofertas insignia'!$B$16:$M$16,0)),"")</f>
        <v/>
      </c>
    </row>
    <row r="98" spans="11:11" x14ac:dyDescent="0.35">
      <c r="K98" s="52" t="str">
        <f>+IFERROR(INDEX('Ofertas insignia'!$B$17:$M$52,MATCH('Desagregacion total'!$B98,'Ofertas insignia'!$B$17:$B$52,0),MATCH('Desagregacion total'!$K$14,'Ofertas insignia'!$B$16:$M$16,0)),"")</f>
        <v/>
      </c>
    </row>
    <row r="99" spans="11:11" x14ac:dyDescent="0.35">
      <c r="K99" s="52" t="str">
        <f>+IFERROR(INDEX('Ofertas insignia'!$B$17:$M$52,MATCH('Desagregacion total'!$B99,'Ofertas insignia'!$B$17:$B$52,0),MATCH('Desagregacion total'!$K$14,'Ofertas insignia'!$B$16:$M$16,0)),"")</f>
        <v/>
      </c>
    </row>
    <row r="100" spans="11:11" x14ac:dyDescent="0.35">
      <c r="K100" s="52" t="str">
        <f>+IFERROR(INDEX('Ofertas insignia'!$B$17:$M$52,MATCH('Desagregacion total'!$B100,'Ofertas insignia'!$B$17:$B$52,0),MATCH('Desagregacion total'!$K$14,'Ofertas insignia'!$B$16:$M$16,0)),"")</f>
        <v/>
      </c>
    </row>
    <row r="101" spans="11:11" x14ac:dyDescent="0.35">
      <c r="K101" s="52" t="str">
        <f>+IFERROR(INDEX('Ofertas insignia'!$B$17:$M$52,MATCH('Desagregacion total'!$B101,'Ofertas insignia'!$B$17:$B$52,0),MATCH('Desagregacion total'!$K$14,'Ofertas insignia'!$B$16:$M$16,0)),"")</f>
        <v/>
      </c>
    </row>
    <row r="102" spans="11:11" x14ac:dyDescent="0.35">
      <c r="K102" s="52" t="str">
        <f>+IFERROR(INDEX('Ofertas insignia'!$B$17:$M$52,MATCH('Desagregacion total'!$B102,'Ofertas insignia'!$B$17:$B$52,0),MATCH('Desagregacion total'!$K$14,'Ofertas insignia'!$B$16:$M$16,0)),"")</f>
        <v/>
      </c>
    </row>
    <row r="103" spans="11:11" x14ac:dyDescent="0.35">
      <c r="K103" s="52" t="str">
        <f>+IFERROR(INDEX('Ofertas insignia'!$B$17:$M$52,MATCH('Desagregacion total'!$B103,'Ofertas insignia'!$B$17:$B$52,0),MATCH('Desagregacion total'!$K$14,'Ofertas insignia'!$B$16:$M$16,0)),"")</f>
        <v/>
      </c>
    </row>
    <row r="104" spans="11:11" x14ac:dyDescent="0.35">
      <c r="K104" s="52" t="str">
        <f>+IFERROR(INDEX('Ofertas insignia'!$B$17:$M$52,MATCH('Desagregacion total'!$B104,'Ofertas insignia'!$B$17:$B$52,0),MATCH('Desagregacion total'!$K$14,'Ofertas insignia'!$B$16:$M$16,0)),"")</f>
        <v/>
      </c>
    </row>
    <row r="105" spans="11:11" x14ac:dyDescent="0.35">
      <c r="K105" s="52" t="str">
        <f>+IFERROR(INDEX('Ofertas insignia'!$B$17:$M$52,MATCH('Desagregacion total'!$B105,'Ofertas insignia'!$B$17:$B$52,0),MATCH('Desagregacion total'!$K$14,'Ofertas insignia'!$B$16:$M$16,0)),"")</f>
        <v/>
      </c>
    </row>
    <row r="106" spans="11:11" x14ac:dyDescent="0.35">
      <c r="K106" s="52" t="str">
        <f>+IFERROR(INDEX('Ofertas insignia'!$B$17:$M$52,MATCH('Desagregacion total'!$B106,'Ofertas insignia'!$B$17:$B$52,0),MATCH('Desagregacion total'!$K$14,'Ofertas insignia'!$B$16:$M$16,0)),"")</f>
        <v/>
      </c>
    </row>
    <row r="107" spans="11:11" x14ac:dyDescent="0.35">
      <c r="K107" s="52" t="str">
        <f>+IFERROR(INDEX('Ofertas insignia'!$B$17:$M$52,MATCH('Desagregacion total'!$B107,'Ofertas insignia'!$B$17:$B$52,0),MATCH('Desagregacion total'!$K$14,'Ofertas insignia'!$B$16:$M$16,0)),"")</f>
        <v/>
      </c>
    </row>
    <row r="108" spans="11:11" x14ac:dyDescent="0.35">
      <c r="K108" s="52" t="str">
        <f>+IFERROR(INDEX('Ofertas insignia'!$B$17:$M$52,MATCH('Desagregacion total'!$B108,'Ofertas insignia'!$B$17:$B$52,0),MATCH('Desagregacion total'!$K$14,'Ofertas insignia'!$B$16:$M$16,0)),"")</f>
        <v/>
      </c>
    </row>
    <row r="109" spans="11:11" x14ac:dyDescent="0.35">
      <c r="K109" s="52" t="str">
        <f>+IFERROR(INDEX('Ofertas insignia'!$B$17:$M$52,MATCH('Desagregacion total'!$B109,'Ofertas insignia'!$B$17:$B$52,0),MATCH('Desagregacion total'!$K$14,'Ofertas insignia'!$B$16:$M$16,0)),"")</f>
        <v/>
      </c>
    </row>
    <row r="110" spans="11:11" x14ac:dyDescent="0.35">
      <c r="K110" s="52" t="str">
        <f>+IFERROR(INDEX('Ofertas insignia'!$B$17:$M$52,MATCH('Desagregacion total'!$B110,'Ofertas insignia'!$B$17:$B$52,0),MATCH('Desagregacion total'!$K$14,'Ofertas insignia'!$B$16:$M$16,0)),"")</f>
        <v/>
      </c>
    </row>
    <row r="111" spans="11:11" x14ac:dyDescent="0.35">
      <c r="K111" s="52" t="str">
        <f>+IFERROR(INDEX('Ofertas insignia'!$B$17:$M$52,MATCH('Desagregacion total'!$B111,'Ofertas insignia'!$B$17:$B$52,0),MATCH('Desagregacion total'!$K$14,'Ofertas insignia'!$B$16:$M$16,0)),"")</f>
        <v/>
      </c>
    </row>
    <row r="112" spans="11:11" x14ac:dyDescent="0.35">
      <c r="K112" s="52" t="str">
        <f>+IFERROR(INDEX('Ofertas insignia'!$B$17:$M$52,MATCH('Desagregacion total'!$B112,'Ofertas insignia'!$B$17:$B$52,0),MATCH('Desagregacion total'!$K$14,'Ofertas insignia'!$B$16:$M$16,0)),"")</f>
        <v/>
      </c>
    </row>
    <row r="113" spans="11:11" x14ac:dyDescent="0.35">
      <c r="K113" s="52" t="str">
        <f>+IFERROR(INDEX('Ofertas insignia'!$B$17:$M$52,MATCH('Desagregacion total'!$B113,'Ofertas insignia'!$B$17:$B$52,0),MATCH('Desagregacion total'!$K$14,'Ofertas insignia'!$B$16:$M$16,0)),"")</f>
        <v/>
      </c>
    </row>
    <row r="114" spans="11:11" x14ac:dyDescent="0.35">
      <c r="K114" s="52" t="str">
        <f>+IFERROR(INDEX('Ofertas insignia'!$B$17:$M$52,MATCH('Desagregacion total'!$B114,'Ofertas insignia'!$B$17:$B$52,0),MATCH('Desagregacion total'!$K$14,'Ofertas insignia'!$B$16:$M$16,0)),"")</f>
        <v/>
      </c>
    </row>
    <row r="115" spans="11:11" x14ac:dyDescent="0.35">
      <c r="K115" s="52" t="str">
        <f>+IFERROR(INDEX('Ofertas insignia'!$B$17:$M$52,MATCH('Desagregacion total'!$B115,'Ofertas insignia'!$B$17:$B$52,0),MATCH('Desagregacion total'!$K$14,'Ofertas insignia'!$B$16:$M$16,0)),"")</f>
        <v/>
      </c>
    </row>
    <row r="116" spans="11:11" x14ac:dyDescent="0.35">
      <c r="K116" s="52" t="str">
        <f>+IFERROR(INDEX('Ofertas insignia'!$B$17:$M$52,MATCH('Desagregacion total'!$B116,'Ofertas insignia'!$B$17:$B$52,0),MATCH('Desagregacion total'!$K$14,'Ofertas insignia'!$B$16:$M$16,0)),"")</f>
        <v/>
      </c>
    </row>
    <row r="117" spans="11:11" x14ac:dyDescent="0.35">
      <c r="K117" s="52" t="str">
        <f>+IFERROR(INDEX('Ofertas insignia'!$B$17:$M$52,MATCH('Desagregacion total'!$B117,'Ofertas insignia'!$B$17:$B$52,0),MATCH('Desagregacion total'!$K$14,'Ofertas insignia'!$B$16:$M$16,0)),"")</f>
        <v/>
      </c>
    </row>
    <row r="118" spans="11:11" x14ac:dyDescent="0.35">
      <c r="K118" s="52" t="str">
        <f>+IFERROR(INDEX('Ofertas insignia'!$B$17:$M$52,MATCH('Desagregacion total'!$B118,'Ofertas insignia'!$B$17:$B$52,0),MATCH('Desagregacion total'!$K$14,'Ofertas insignia'!$B$16:$M$16,0)),"")</f>
        <v/>
      </c>
    </row>
    <row r="119" spans="11:11" x14ac:dyDescent="0.35">
      <c r="K119" s="52" t="str">
        <f>+IFERROR(INDEX('Ofertas insignia'!$B$17:$M$52,MATCH('Desagregacion total'!$B119,'Ofertas insignia'!$B$17:$B$52,0),MATCH('Desagregacion total'!$K$14,'Ofertas insignia'!$B$16:$M$16,0)),"")</f>
        <v/>
      </c>
    </row>
    <row r="120" spans="11:11" x14ac:dyDescent="0.35">
      <c r="K120" s="52" t="str">
        <f>+IFERROR(INDEX('Ofertas insignia'!$B$17:$M$52,MATCH('Desagregacion total'!$B120,'Ofertas insignia'!$B$17:$B$52,0),MATCH('Desagregacion total'!$K$14,'Ofertas insignia'!$B$16:$M$16,0)),"")</f>
        <v/>
      </c>
    </row>
    <row r="121" spans="11:11" x14ac:dyDescent="0.35">
      <c r="K121" s="52" t="str">
        <f>+IFERROR(INDEX('Ofertas insignia'!$B$17:$M$52,MATCH('Desagregacion total'!$B121,'Ofertas insignia'!$B$17:$B$52,0),MATCH('Desagregacion total'!$K$14,'Ofertas insignia'!$B$16:$M$16,0)),"")</f>
        <v/>
      </c>
    </row>
    <row r="122" spans="11:11" x14ac:dyDescent="0.35">
      <c r="K122" s="52" t="str">
        <f>+IFERROR(INDEX('Ofertas insignia'!$B$17:$M$52,MATCH('Desagregacion total'!$B122,'Ofertas insignia'!$B$17:$B$52,0),MATCH('Desagregacion total'!$K$14,'Ofertas insignia'!$B$16:$M$16,0)),"")</f>
        <v/>
      </c>
    </row>
    <row r="123" spans="11:11" x14ac:dyDescent="0.35">
      <c r="K123" s="52" t="str">
        <f>+IFERROR(INDEX('Ofertas insignia'!$B$17:$M$52,MATCH('Desagregacion total'!$B123,'Ofertas insignia'!$B$17:$B$52,0),MATCH('Desagregacion total'!$K$14,'Ofertas insignia'!$B$16:$M$16,0)),"")</f>
        <v/>
      </c>
    </row>
    <row r="124" spans="11:11" x14ac:dyDescent="0.35">
      <c r="K124" s="52" t="str">
        <f>+IFERROR(INDEX('Ofertas insignia'!$B$17:$M$52,MATCH('Desagregacion total'!$B124,'Ofertas insignia'!$B$17:$B$52,0),MATCH('Desagregacion total'!$K$14,'Ofertas insignia'!$B$16:$M$16,0)),"")</f>
        <v/>
      </c>
    </row>
    <row r="125" spans="11:11" x14ac:dyDescent="0.35">
      <c r="K125" s="52" t="str">
        <f>+IFERROR(INDEX('Ofertas insignia'!$B$17:$M$52,MATCH('Desagregacion total'!$B125,'Ofertas insignia'!$B$17:$B$52,0),MATCH('Desagregacion total'!$K$14,'Ofertas insignia'!$B$16:$M$16,0)),"")</f>
        <v/>
      </c>
    </row>
    <row r="126" spans="11:11" x14ac:dyDescent="0.35">
      <c r="K126" s="52" t="str">
        <f>+IFERROR(INDEX('Ofertas insignia'!$B$17:$M$52,MATCH('Desagregacion total'!$B126,'Ofertas insignia'!$B$17:$B$52,0),MATCH('Desagregacion total'!$K$14,'Ofertas insignia'!$B$16:$M$16,0)),"")</f>
        <v/>
      </c>
    </row>
    <row r="127" spans="11:11" x14ac:dyDescent="0.35">
      <c r="K127" s="52" t="str">
        <f>+IFERROR(INDEX('Ofertas insignia'!$B$17:$M$52,MATCH('Desagregacion total'!$B127,'Ofertas insignia'!$B$17:$B$52,0),MATCH('Desagregacion total'!$K$14,'Ofertas insignia'!$B$16:$M$16,0)),"")</f>
        <v/>
      </c>
    </row>
    <row r="128" spans="11:11" x14ac:dyDescent="0.35">
      <c r="K128" s="52" t="str">
        <f>+IFERROR(INDEX('Ofertas insignia'!$B$17:$M$52,MATCH('Desagregacion total'!$B128,'Ofertas insignia'!$B$17:$B$52,0),MATCH('Desagregacion total'!$K$14,'Ofertas insignia'!$B$16:$M$16,0)),"")</f>
        <v/>
      </c>
    </row>
    <row r="129" spans="11:11" x14ac:dyDescent="0.35">
      <c r="K129" s="52" t="str">
        <f>+IFERROR(INDEX('Ofertas insignia'!$B$17:$M$52,MATCH('Desagregacion total'!$B129,'Ofertas insignia'!$B$17:$B$52,0),MATCH('Desagregacion total'!$K$14,'Ofertas insignia'!$B$16:$M$16,0)),"")</f>
        <v/>
      </c>
    </row>
    <row r="130" spans="11:11" x14ac:dyDescent="0.35">
      <c r="K130" s="52" t="str">
        <f>+IFERROR(INDEX('Ofertas insignia'!$B$17:$M$52,MATCH('Desagregacion total'!$B130,'Ofertas insignia'!$B$17:$B$52,0),MATCH('Desagregacion total'!$K$14,'Ofertas insignia'!$B$16:$M$16,0)),"")</f>
        <v/>
      </c>
    </row>
    <row r="131" spans="11:11" x14ac:dyDescent="0.35">
      <c r="K131" s="52" t="str">
        <f>+IFERROR(INDEX('Ofertas insignia'!$B$17:$M$52,MATCH('Desagregacion total'!$B131,'Ofertas insignia'!$B$17:$B$52,0),MATCH('Desagregacion total'!$K$14,'Ofertas insignia'!$B$16:$M$16,0)),"")</f>
        <v/>
      </c>
    </row>
    <row r="132" spans="11:11" x14ac:dyDescent="0.35">
      <c r="K132" s="52" t="str">
        <f>+IFERROR(INDEX('Ofertas insignia'!$B$17:$M$52,MATCH('Desagregacion total'!$B132,'Ofertas insignia'!$B$17:$B$52,0),MATCH('Desagregacion total'!$K$14,'Ofertas insignia'!$B$16:$M$16,0)),"")</f>
        <v/>
      </c>
    </row>
    <row r="133" spans="11:11" x14ac:dyDescent="0.35">
      <c r="K133" s="52" t="str">
        <f>+IFERROR(INDEX('Ofertas insignia'!$B$17:$M$52,MATCH('Desagregacion total'!$B133,'Ofertas insignia'!$B$17:$B$52,0),MATCH('Desagregacion total'!$K$14,'Ofertas insignia'!$B$16:$M$16,0)),"")</f>
        <v/>
      </c>
    </row>
    <row r="134" spans="11:11" x14ac:dyDescent="0.35">
      <c r="K134" s="52" t="str">
        <f>+IFERROR(INDEX('Ofertas insignia'!$B$17:$M$52,MATCH('Desagregacion total'!$B134,'Ofertas insignia'!$B$17:$B$52,0),MATCH('Desagregacion total'!$K$14,'Ofertas insignia'!$B$16:$M$16,0)),"")</f>
        <v/>
      </c>
    </row>
    <row r="135" spans="11:11" x14ac:dyDescent="0.35">
      <c r="K135" s="52" t="str">
        <f>+IFERROR(INDEX('Ofertas insignia'!$B$17:$M$52,MATCH('Desagregacion total'!$B135,'Ofertas insignia'!$B$17:$B$52,0),MATCH('Desagregacion total'!$K$14,'Ofertas insignia'!$B$16:$M$16,0)),"")</f>
        <v/>
      </c>
    </row>
    <row r="136" spans="11:11" x14ac:dyDescent="0.35">
      <c r="K136" s="52" t="str">
        <f>+IFERROR(INDEX('Ofertas insignia'!$B$17:$M$52,MATCH('Desagregacion total'!$B136,'Ofertas insignia'!$B$17:$B$52,0),MATCH('Desagregacion total'!$K$14,'Ofertas insignia'!$B$16:$M$16,0)),"")</f>
        <v/>
      </c>
    </row>
    <row r="137" spans="11:11" x14ac:dyDescent="0.35">
      <c r="K137" s="52" t="str">
        <f>+IFERROR(INDEX('Ofertas insignia'!$B$17:$M$52,MATCH('Desagregacion total'!$B137,'Ofertas insignia'!$B$17:$B$52,0),MATCH('Desagregacion total'!$K$14,'Ofertas insignia'!$B$16:$M$16,0)),"")</f>
        <v/>
      </c>
    </row>
    <row r="138" spans="11:11" x14ac:dyDescent="0.35">
      <c r="K138" s="52" t="str">
        <f>+IFERROR(INDEX('Ofertas insignia'!$B$17:$M$52,MATCH('Desagregacion total'!$B138,'Ofertas insignia'!$B$17:$B$52,0),MATCH('Desagregacion total'!$K$14,'Ofertas insignia'!$B$16:$M$16,0)),"")</f>
        <v/>
      </c>
    </row>
    <row r="139" spans="11:11" x14ac:dyDescent="0.35">
      <c r="K139" s="52" t="str">
        <f>+IFERROR(INDEX('Ofertas insignia'!$B$17:$M$52,MATCH('Desagregacion total'!$B139,'Ofertas insignia'!$B$17:$B$52,0),MATCH('Desagregacion total'!$K$14,'Ofertas insignia'!$B$16:$M$16,0)),"")</f>
        <v/>
      </c>
    </row>
    <row r="140" spans="11:11" x14ac:dyDescent="0.35">
      <c r="K140" s="52" t="str">
        <f>+IFERROR(INDEX('Ofertas insignia'!$B$17:$M$52,MATCH('Desagregacion total'!$B140,'Ofertas insignia'!$B$17:$B$52,0),MATCH('Desagregacion total'!$K$14,'Ofertas insignia'!$B$16:$M$16,0)),"")</f>
        <v/>
      </c>
    </row>
    <row r="141" spans="11:11" x14ac:dyDescent="0.35">
      <c r="K141" s="52" t="str">
        <f>+IFERROR(INDEX('Ofertas insignia'!$B$17:$M$52,MATCH('Desagregacion total'!$B141,'Ofertas insignia'!$B$17:$B$52,0),MATCH('Desagregacion total'!$K$14,'Ofertas insignia'!$B$16:$M$16,0)),"")</f>
        <v/>
      </c>
    </row>
    <row r="142" spans="11:11" x14ac:dyDescent="0.35">
      <c r="K142" s="52" t="str">
        <f>+IFERROR(INDEX('Ofertas insignia'!$B$17:$M$52,MATCH('Desagregacion total'!$B142,'Ofertas insignia'!$B$17:$B$52,0),MATCH('Desagregacion total'!$K$14,'Ofertas insignia'!$B$16:$M$16,0)),"")</f>
        <v/>
      </c>
    </row>
    <row r="143" spans="11:11" x14ac:dyDescent="0.35">
      <c r="K143" s="52" t="str">
        <f>+IFERROR(INDEX('Ofertas insignia'!$B$17:$M$52,MATCH('Desagregacion total'!$B143,'Ofertas insignia'!$B$17:$B$52,0),MATCH('Desagregacion total'!$K$14,'Ofertas insignia'!$B$16:$M$16,0)),"")</f>
        <v/>
      </c>
    </row>
    <row r="144" spans="11:11" x14ac:dyDescent="0.35">
      <c r="K144" s="52" t="str">
        <f>+IFERROR(INDEX('Ofertas insignia'!$B$17:$M$52,MATCH('Desagregacion total'!$B144,'Ofertas insignia'!$B$17:$B$52,0),MATCH('Desagregacion total'!$K$14,'Ofertas insignia'!$B$16:$M$16,0)),"")</f>
        <v/>
      </c>
    </row>
    <row r="145" spans="11:11" x14ac:dyDescent="0.35">
      <c r="K145" s="52" t="str">
        <f>+IFERROR(INDEX('Ofertas insignia'!$B$17:$M$52,MATCH('Desagregacion total'!$B145,'Ofertas insignia'!$B$17:$B$52,0),MATCH('Desagregacion total'!$K$14,'Ofertas insignia'!$B$16:$M$16,0)),"")</f>
        <v/>
      </c>
    </row>
    <row r="146" spans="11:11" x14ac:dyDescent="0.35">
      <c r="K146" s="52" t="str">
        <f>+IFERROR(INDEX('Ofertas insignia'!$B$17:$M$52,MATCH('Desagregacion total'!$B146,'Ofertas insignia'!$B$17:$B$52,0),MATCH('Desagregacion total'!$K$14,'Ofertas insignia'!$B$16:$M$16,0)),"")</f>
        <v/>
      </c>
    </row>
    <row r="147" spans="11:11" x14ac:dyDescent="0.35">
      <c r="K147" s="52" t="str">
        <f>+IFERROR(INDEX('Ofertas insignia'!$B$17:$M$52,MATCH('Desagregacion total'!$B147,'Ofertas insignia'!$B$17:$B$52,0),MATCH('Desagregacion total'!$K$14,'Ofertas insignia'!$B$16:$M$16,0)),"")</f>
        <v/>
      </c>
    </row>
    <row r="148" spans="11:11" x14ac:dyDescent="0.35">
      <c r="K148" s="52" t="str">
        <f>+IFERROR(INDEX('Ofertas insignia'!$B$17:$M$52,MATCH('Desagregacion total'!$B148,'Ofertas insignia'!$B$17:$B$52,0),MATCH('Desagregacion total'!$K$14,'Ofertas insignia'!$B$16:$M$16,0)),"")</f>
        <v/>
      </c>
    </row>
    <row r="149" spans="11:11" x14ac:dyDescent="0.35">
      <c r="K149" s="52" t="str">
        <f>+IFERROR(INDEX('Ofertas insignia'!$B$17:$M$52,MATCH('Desagregacion total'!$B149,'Ofertas insignia'!$B$17:$B$52,0),MATCH('Desagregacion total'!$K$14,'Ofertas insignia'!$B$16:$M$16,0)),"")</f>
        <v/>
      </c>
    </row>
    <row r="150" spans="11:11" x14ac:dyDescent="0.35">
      <c r="K150" s="52" t="str">
        <f>+IFERROR(INDEX('Ofertas insignia'!$B$17:$M$52,MATCH('Desagregacion total'!$B150,'Ofertas insignia'!$B$17:$B$52,0),MATCH('Desagregacion total'!$K$14,'Ofertas insignia'!$B$16:$M$16,0)),"")</f>
        <v/>
      </c>
    </row>
    <row r="151" spans="11:11" x14ac:dyDescent="0.35">
      <c r="K151" s="52" t="str">
        <f>+IFERROR(INDEX('Ofertas insignia'!$B$17:$M$52,MATCH('Desagregacion total'!$B151,'Ofertas insignia'!$B$17:$B$52,0),MATCH('Desagregacion total'!$K$14,'Ofertas insignia'!$B$16:$M$16,0)),"")</f>
        <v/>
      </c>
    </row>
    <row r="152" spans="11:11" x14ac:dyDescent="0.35">
      <c r="K152" s="52" t="str">
        <f>+IFERROR(INDEX('Ofertas insignia'!$B$17:$M$52,MATCH('Desagregacion total'!$B152,'Ofertas insignia'!$B$17:$B$52,0),MATCH('Desagregacion total'!$K$14,'Ofertas insignia'!$B$16:$M$16,0)),"")</f>
        <v/>
      </c>
    </row>
    <row r="153" spans="11:11" x14ac:dyDescent="0.35">
      <c r="K153" s="52" t="str">
        <f>+IFERROR(INDEX('Ofertas insignia'!$B$17:$M$52,MATCH('Desagregacion total'!$B153,'Ofertas insignia'!$B$17:$B$52,0),MATCH('Desagregacion total'!$K$14,'Ofertas insignia'!$B$16:$M$16,0)),"")</f>
        <v/>
      </c>
    </row>
    <row r="154" spans="11:11" x14ac:dyDescent="0.35">
      <c r="K154" s="52" t="str">
        <f>+IFERROR(INDEX('Ofertas insignia'!$B$17:$M$52,MATCH('Desagregacion total'!$B154,'Ofertas insignia'!$B$17:$B$52,0),MATCH('Desagregacion total'!$K$14,'Ofertas insignia'!$B$16:$M$16,0)),"")</f>
        <v/>
      </c>
    </row>
    <row r="155" spans="11:11" x14ac:dyDescent="0.35">
      <c r="K155" s="52" t="str">
        <f>+IFERROR(INDEX('Ofertas insignia'!$B$17:$M$52,MATCH('Desagregacion total'!$B155,'Ofertas insignia'!$B$17:$B$52,0),MATCH('Desagregacion total'!$K$14,'Ofertas insignia'!$B$16:$M$16,0)),"")</f>
        <v/>
      </c>
    </row>
    <row r="156" spans="11:11" x14ac:dyDescent="0.35">
      <c r="K156" s="52" t="str">
        <f>+IFERROR(INDEX('Ofertas insignia'!$B$17:$M$52,MATCH('Desagregacion total'!$B156,'Ofertas insignia'!$B$17:$B$52,0),MATCH('Desagregacion total'!$K$14,'Ofertas insignia'!$B$16:$M$16,0)),"")</f>
        <v/>
      </c>
    </row>
    <row r="157" spans="11:11" x14ac:dyDescent="0.35">
      <c r="K157" s="52" t="str">
        <f>+IFERROR(INDEX('Ofertas insignia'!$B$17:$M$52,MATCH('Desagregacion total'!$B157,'Ofertas insignia'!$B$17:$B$52,0),MATCH('Desagregacion total'!$K$14,'Ofertas insignia'!$B$16:$M$16,0)),"")</f>
        <v/>
      </c>
    </row>
    <row r="158" spans="11:11" x14ac:dyDescent="0.35">
      <c r="K158" s="52" t="str">
        <f>+IFERROR(INDEX('Ofertas insignia'!$B$17:$M$52,MATCH('Desagregacion total'!$B158,'Ofertas insignia'!$B$17:$B$52,0),MATCH('Desagregacion total'!$K$14,'Ofertas insignia'!$B$16:$M$16,0)),"")</f>
        <v/>
      </c>
    </row>
    <row r="159" spans="11:11" x14ac:dyDescent="0.35">
      <c r="K159" s="52" t="str">
        <f>+IFERROR(INDEX('Ofertas insignia'!$B$17:$M$52,MATCH('Desagregacion total'!$B159,'Ofertas insignia'!$B$17:$B$52,0),MATCH('Desagregacion total'!$K$14,'Ofertas insignia'!$B$16:$M$16,0)),"")</f>
        <v/>
      </c>
    </row>
    <row r="160" spans="11:11" x14ac:dyDescent="0.35">
      <c r="K160" s="52" t="str">
        <f>+IFERROR(INDEX('Ofertas insignia'!$B$17:$M$52,MATCH('Desagregacion total'!$B160,'Ofertas insignia'!$B$17:$B$52,0),MATCH('Desagregacion total'!$K$14,'Ofertas insignia'!$B$16:$M$16,0)),"")</f>
        <v/>
      </c>
    </row>
    <row r="161" spans="11:11" x14ac:dyDescent="0.35">
      <c r="K161" s="52" t="str">
        <f>+IFERROR(INDEX('Ofertas insignia'!$B$17:$M$52,MATCH('Desagregacion total'!$B161,'Ofertas insignia'!$B$17:$B$52,0),MATCH('Desagregacion total'!$K$14,'Ofertas insignia'!$B$16:$M$16,0)),"")</f>
        <v/>
      </c>
    </row>
    <row r="162" spans="11:11" x14ac:dyDescent="0.35">
      <c r="K162" s="52" t="str">
        <f>+IFERROR(INDEX('Ofertas insignia'!$B$17:$M$52,MATCH('Desagregacion total'!$B162,'Ofertas insignia'!$B$17:$B$52,0),MATCH('Desagregacion total'!$K$14,'Ofertas insignia'!$B$16:$M$16,0)),"")</f>
        <v/>
      </c>
    </row>
    <row r="163" spans="11:11" x14ac:dyDescent="0.35">
      <c r="K163" s="52" t="str">
        <f>+IFERROR(INDEX('Ofertas insignia'!$B$17:$M$52,MATCH('Desagregacion total'!$B163,'Ofertas insignia'!$B$17:$B$52,0),MATCH('Desagregacion total'!$K$14,'Ofertas insignia'!$B$16:$M$16,0)),"")</f>
        <v/>
      </c>
    </row>
    <row r="164" spans="11:11" x14ac:dyDescent="0.35">
      <c r="K164" s="52" t="str">
        <f>+IFERROR(INDEX('Ofertas insignia'!$B$17:$M$52,MATCH('Desagregacion total'!$B164,'Ofertas insignia'!$B$17:$B$52,0),MATCH('Desagregacion total'!$K$14,'Ofertas insignia'!$B$16:$M$16,0)),"")</f>
        <v/>
      </c>
    </row>
    <row r="165" spans="11:11" x14ac:dyDescent="0.35">
      <c r="K165" s="52" t="str">
        <f>+IFERROR(INDEX('Ofertas insignia'!$B$17:$M$52,MATCH('Desagregacion total'!$B165,'Ofertas insignia'!$B$17:$B$52,0),MATCH('Desagregacion total'!$K$14,'Ofertas insignia'!$B$16:$M$16,0)),"")</f>
        <v/>
      </c>
    </row>
    <row r="166" spans="11:11" x14ac:dyDescent="0.35">
      <c r="K166" s="52" t="str">
        <f>+IFERROR(INDEX('Ofertas insignia'!$B$17:$M$52,MATCH('Desagregacion total'!$B166,'Ofertas insignia'!$B$17:$B$52,0),MATCH('Desagregacion total'!$K$14,'Ofertas insignia'!$B$16:$M$16,0)),"")</f>
        <v/>
      </c>
    </row>
    <row r="167" spans="11:11" x14ac:dyDescent="0.35">
      <c r="K167" s="52" t="str">
        <f>+IFERROR(INDEX('Ofertas insignia'!$B$17:$M$52,MATCH('Desagregacion total'!$B167,'Ofertas insignia'!$B$17:$B$52,0),MATCH('Desagregacion total'!$K$14,'Ofertas insignia'!$B$16:$M$16,0)),"")</f>
        <v/>
      </c>
    </row>
    <row r="168" spans="11:11" x14ac:dyDescent="0.35">
      <c r="K168" s="52" t="str">
        <f>+IFERROR(INDEX('Ofertas insignia'!$B$17:$M$52,MATCH('Desagregacion total'!$B168,'Ofertas insignia'!$B$17:$B$52,0),MATCH('Desagregacion total'!$K$14,'Ofertas insignia'!$B$16:$M$16,0)),"")</f>
        <v/>
      </c>
    </row>
    <row r="169" spans="11:11" x14ac:dyDescent="0.35">
      <c r="K169" s="52" t="str">
        <f>+IFERROR(INDEX('Ofertas insignia'!$B$17:$M$52,MATCH('Desagregacion total'!$B169,'Ofertas insignia'!$B$17:$B$52,0),MATCH('Desagregacion total'!$K$14,'Ofertas insignia'!$B$16:$M$16,0)),"")</f>
        <v/>
      </c>
    </row>
    <row r="170" spans="11:11" x14ac:dyDescent="0.35">
      <c r="K170" s="52" t="str">
        <f>+IFERROR(INDEX('Ofertas insignia'!$B$17:$M$52,MATCH('Desagregacion total'!$B170,'Ofertas insignia'!$B$17:$B$52,0),MATCH('Desagregacion total'!$K$14,'Ofertas insignia'!$B$16:$M$16,0)),"")</f>
        <v/>
      </c>
    </row>
    <row r="171" spans="11:11" x14ac:dyDescent="0.35">
      <c r="K171" s="52" t="str">
        <f>+IFERROR(INDEX('Ofertas insignia'!$B$17:$M$52,MATCH('Desagregacion total'!$B171,'Ofertas insignia'!$B$17:$B$52,0),MATCH('Desagregacion total'!$K$14,'Ofertas insignia'!$B$16:$M$16,0)),"")</f>
        <v/>
      </c>
    </row>
    <row r="172" spans="11:11" x14ac:dyDescent="0.35">
      <c r="K172" s="52" t="str">
        <f>+IFERROR(INDEX('Ofertas insignia'!$B$17:$M$52,MATCH('Desagregacion total'!$B172,'Ofertas insignia'!$B$17:$B$52,0),MATCH('Desagregacion total'!$K$14,'Ofertas insignia'!$B$16:$M$16,0)),"")</f>
        <v/>
      </c>
    </row>
    <row r="173" spans="11:11" x14ac:dyDescent="0.35">
      <c r="K173" s="52" t="str">
        <f>+IFERROR(INDEX('Ofertas insignia'!$B$17:$M$52,MATCH('Desagregacion total'!$B173,'Ofertas insignia'!$B$17:$B$52,0),MATCH('Desagregacion total'!$K$14,'Ofertas insignia'!$B$16:$M$16,0)),"")</f>
        <v/>
      </c>
    </row>
    <row r="174" spans="11:11" x14ac:dyDescent="0.35">
      <c r="K174" s="52" t="str">
        <f>+IFERROR(INDEX('Ofertas insignia'!$B$17:$M$52,MATCH('Desagregacion total'!$B174,'Ofertas insignia'!$B$17:$B$52,0),MATCH('Desagregacion total'!$K$14,'Ofertas insignia'!$B$16:$M$16,0)),"")</f>
        <v/>
      </c>
    </row>
    <row r="175" spans="11:11" x14ac:dyDescent="0.35">
      <c r="K175" s="52" t="str">
        <f>+IFERROR(INDEX('Ofertas insignia'!$B$17:$M$52,MATCH('Desagregacion total'!$B175,'Ofertas insignia'!$B$17:$B$52,0),MATCH('Desagregacion total'!$K$14,'Ofertas insignia'!$B$16:$M$16,0)),"")</f>
        <v/>
      </c>
    </row>
    <row r="176" spans="11:11" x14ac:dyDescent="0.35">
      <c r="K176" s="52" t="str">
        <f>+IFERROR(INDEX('Ofertas insignia'!$B$17:$M$52,MATCH('Desagregacion total'!$B176,'Ofertas insignia'!$B$17:$B$52,0),MATCH('Desagregacion total'!$K$14,'Ofertas insignia'!$B$16:$M$16,0)),"")</f>
        <v/>
      </c>
    </row>
    <row r="177" spans="11:11" x14ac:dyDescent="0.35">
      <c r="K177" s="52" t="str">
        <f>+IFERROR(INDEX('Ofertas insignia'!$B$17:$M$52,MATCH('Desagregacion total'!$B177,'Ofertas insignia'!$B$17:$B$52,0),MATCH('Desagregacion total'!$K$14,'Ofertas insignia'!$B$16:$M$16,0)),"")</f>
        <v/>
      </c>
    </row>
    <row r="178" spans="11:11" x14ac:dyDescent="0.35">
      <c r="K178" s="52" t="str">
        <f>+IFERROR(INDEX('Ofertas insignia'!$B$17:$M$52,MATCH('Desagregacion total'!$B178,'Ofertas insignia'!$B$17:$B$52,0),MATCH('Desagregacion total'!$K$14,'Ofertas insignia'!$B$16:$M$16,0)),"")</f>
        <v/>
      </c>
    </row>
    <row r="179" spans="11:11" x14ac:dyDescent="0.35">
      <c r="K179" s="52" t="str">
        <f>+IFERROR(INDEX('Ofertas insignia'!$B$17:$M$52,MATCH('Desagregacion total'!$B179,'Ofertas insignia'!$B$17:$B$52,0),MATCH('Desagregacion total'!$K$14,'Ofertas insignia'!$B$16:$M$16,0)),"")</f>
        <v/>
      </c>
    </row>
    <row r="180" spans="11:11" x14ac:dyDescent="0.35">
      <c r="K180" s="52" t="str">
        <f>+IFERROR(INDEX('Ofertas insignia'!$B$17:$M$52,MATCH('Desagregacion total'!$B180,'Ofertas insignia'!$B$17:$B$52,0),MATCH('Desagregacion total'!$K$14,'Ofertas insignia'!$B$16:$M$16,0)),"")</f>
        <v/>
      </c>
    </row>
    <row r="181" spans="11:11" x14ac:dyDescent="0.35">
      <c r="K181" s="52" t="str">
        <f>+IFERROR(INDEX('Ofertas insignia'!$B$17:$M$52,MATCH('Desagregacion total'!$B181,'Ofertas insignia'!$B$17:$B$52,0),MATCH('Desagregacion total'!$K$14,'Ofertas insignia'!$B$16:$M$16,0)),"")</f>
        <v/>
      </c>
    </row>
    <row r="182" spans="11:11" x14ac:dyDescent="0.35">
      <c r="K182" s="52" t="str">
        <f>+IFERROR(INDEX('Ofertas insignia'!$B$17:$M$52,MATCH('Desagregacion total'!$B182,'Ofertas insignia'!$B$17:$B$52,0),MATCH('Desagregacion total'!$K$14,'Ofertas insignia'!$B$16:$M$16,0)),"")</f>
        <v/>
      </c>
    </row>
    <row r="183" spans="11:11" x14ac:dyDescent="0.35">
      <c r="K183" s="52" t="str">
        <f>+IFERROR(INDEX('Ofertas insignia'!$B$17:$M$52,MATCH('Desagregacion total'!$B183,'Ofertas insignia'!$B$17:$B$52,0),MATCH('Desagregacion total'!$K$14,'Ofertas insignia'!$B$16:$M$16,0)),"")</f>
        <v/>
      </c>
    </row>
    <row r="184" spans="11:11" x14ac:dyDescent="0.35">
      <c r="K184" s="52" t="str">
        <f>+IFERROR(INDEX('Ofertas insignia'!$B$17:$M$52,MATCH('Desagregacion total'!$B184,'Ofertas insignia'!$B$17:$B$52,0),MATCH('Desagregacion total'!$K$14,'Ofertas insignia'!$B$16:$M$16,0)),"")</f>
        <v/>
      </c>
    </row>
    <row r="185" spans="11:11" x14ac:dyDescent="0.35">
      <c r="K185" s="52" t="str">
        <f>+IFERROR(INDEX('Ofertas insignia'!$B$17:$M$52,MATCH('Desagregacion total'!$B185,'Ofertas insignia'!$B$17:$B$52,0),MATCH('Desagregacion total'!$K$14,'Ofertas insignia'!$B$16:$M$16,0)),"")</f>
        <v/>
      </c>
    </row>
    <row r="186" spans="11:11" x14ac:dyDescent="0.35">
      <c r="K186" s="52" t="str">
        <f>+IFERROR(INDEX('Ofertas insignia'!$B$17:$M$52,MATCH('Desagregacion total'!$B186,'Ofertas insignia'!$B$17:$B$52,0),MATCH('Desagregacion total'!$K$14,'Ofertas insignia'!$B$16:$M$16,0)),"")</f>
        <v/>
      </c>
    </row>
    <row r="187" spans="11:11" x14ac:dyDescent="0.35">
      <c r="K187" s="52" t="str">
        <f>+IFERROR(INDEX('Ofertas insignia'!$B$17:$M$52,MATCH('Desagregacion total'!$B187,'Ofertas insignia'!$B$17:$B$52,0),MATCH('Desagregacion total'!$K$14,'Ofertas insignia'!$B$16:$M$16,0)),"")</f>
        <v/>
      </c>
    </row>
    <row r="188" spans="11:11" x14ac:dyDescent="0.35">
      <c r="K188" s="52" t="str">
        <f>+IFERROR(INDEX('Ofertas insignia'!$B$17:$M$52,MATCH('Desagregacion total'!$B188,'Ofertas insignia'!$B$17:$B$52,0),MATCH('Desagregacion total'!$K$14,'Ofertas insignia'!$B$16:$M$16,0)),"")</f>
        <v/>
      </c>
    </row>
    <row r="189" spans="11:11" x14ac:dyDescent="0.35">
      <c r="K189" s="52" t="str">
        <f>+IFERROR(INDEX('Ofertas insignia'!$B$17:$M$52,MATCH('Desagregacion total'!$B189,'Ofertas insignia'!$B$17:$B$52,0),MATCH('Desagregacion total'!$K$14,'Ofertas insignia'!$B$16:$M$16,0)),"")</f>
        <v/>
      </c>
    </row>
    <row r="190" spans="11:11" x14ac:dyDescent="0.35">
      <c r="K190" s="52" t="str">
        <f>+IFERROR(INDEX('Ofertas insignia'!$B$17:$M$52,MATCH('Desagregacion total'!$B190,'Ofertas insignia'!$B$17:$B$52,0),MATCH('Desagregacion total'!$K$14,'Ofertas insignia'!$B$16:$M$16,0)),"")</f>
        <v/>
      </c>
    </row>
    <row r="191" spans="11:11" x14ac:dyDescent="0.35">
      <c r="K191" s="52" t="str">
        <f>+IFERROR(INDEX('Ofertas insignia'!$B$17:$M$52,MATCH('Desagregacion total'!$B191,'Ofertas insignia'!$B$17:$B$52,0),MATCH('Desagregacion total'!$K$14,'Ofertas insignia'!$B$16:$M$16,0)),"")</f>
        <v/>
      </c>
    </row>
    <row r="192" spans="11:11" x14ac:dyDescent="0.35">
      <c r="K192" s="52" t="str">
        <f>+IFERROR(INDEX('Ofertas insignia'!$B$17:$M$52,MATCH('Desagregacion total'!$B192,'Ofertas insignia'!$B$17:$B$52,0),MATCH('Desagregacion total'!$K$14,'Ofertas insignia'!$B$16:$M$16,0)),"")</f>
        <v/>
      </c>
    </row>
    <row r="193" spans="11:11" x14ac:dyDescent="0.35">
      <c r="K193" s="52" t="str">
        <f>+IFERROR(INDEX('Ofertas insignia'!$B$17:$M$52,MATCH('Desagregacion total'!$B193,'Ofertas insignia'!$B$17:$B$52,0),MATCH('Desagregacion total'!$K$14,'Ofertas insignia'!$B$16:$M$16,0)),"")</f>
        <v/>
      </c>
    </row>
    <row r="194" spans="11:11" x14ac:dyDescent="0.35">
      <c r="K194" s="52" t="str">
        <f>+IFERROR(INDEX('Ofertas insignia'!$B$17:$M$52,MATCH('Desagregacion total'!$B194,'Ofertas insignia'!$B$17:$B$52,0),MATCH('Desagregacion total'!$K$14,'Ofertas insignia'!$B$16:$M$16,0)),"")</f>
        <v/>
      </c>
    </row>
    <row r="195" spans="11:11" x14ac:dyDescent="0.35">
      <c r="K195" s="52" t="str">
        <f>+IFERROR(INDEX('Ofertas insignia'!$B$17:$M$52,MATCH('Desagregacion total'!$B195,'Ofertas insignia'!$B$17:$B$52,0),MATCH('Desagregacion total'!$K$14,'Ofertas insignia'!$B$16:$M$16,0)),"")</f>
        <v/>
      </c>
    </row>
    <row r="196" spans="11:11" x14ac:dyDescent="0.35">
      <c r="K196" s="52" t="str">
        <f>+IFERROR(INDEX('Ofertas insignia'!$B$17:$M$52,MATCH('Desagregacion total'!$B196,'Ofertas insignia'!$B$17:$B$52,0),MATCH('Desagregacion total'!$K$14,'Ofertas insignia'!$B$16:$M$16,0)),"")</f>
        <v/>
      </c>
    </row>
    <row r="197" spans="11:11" x14ac:dyDescent="0.35">
      <c r="K197" s="52" t="str">
        <f>+IFERROR(INDEX('Ofertas insignia'!$B$17:$M$52,MATCH('Desagregacion total'!$B197,'Ofertas insignia'!$B$17:$B$52,0),MATCH('Desagregacion total'!$K$14,'Ofertas insignia'!$B$16:$M$16,0)),"")</f>
        <v/>
      </c>
    </row>
    <row r="198" spans="11:11" x14ac:dyDescent="0.35">
      <c r="K198" s="52" t="str">
        <f>+IFERROR(INDEX('Ofertas insignia'!$B$17:$M$52,MATCH('Desagregacion total'!$B198,'Ofertas insignia'!$B$17:$B$52,0),MATCH('Desagregacion total'!$K$14,'Ofertas insignia'!$B$16:$M$16,0)),"")</f>
        <v/>
      </c>
    </row>
    <row r="199" spans="11:11" x14ac:dyDescent="0.35">
      <c r="K199" s="52" t="str">
        <f>+IFERROR(INDEX('Ofertas insignia'!$B$17:$M$52,MATCH('Desagregacion total'!$B199,'Ofertas insignia'!$B$17:$B$52,0),MATCH('Desagregacion total'!$K$14,'Ofertas insignia'!$B$16:$M$16,0)),"")</f>
        <v/>
      </c>
    </row>
    <row r="200" spans="11:11" x14ac:dyDescent="0.35">
      <c r="K200" s="52" t="str">
        <f>+IFERROR(INDEX('Ofertas insignia'!$B$17:$M$52,MATCH('Desagregacion total'!$B200,'Ofertas insignia'!$B$17:$B$52,0),MATCH('Desagregacion total'!$K$14,'Ofertas insignia'!$B$16:$M$16,0)),"")</f>
        <v/>
      </c>
    </row>
    <row r="201" spans="11:11" x14ac:dyDescent="0.35">
      <c r="K201" s="52" t="str">
        <f>+IFERROR(INDEX('Ofertas insignia'!$B$17:$M$52,MATCH('Desagregacion total'!$B201,'Ofertas insignia'!$B$17:$B$52,0),MATCH('Desagregacion total'!$K$14,'Ofertas insignia'!$B$16:$M$16,0)),"")</f>
        <v/>
      </c>
    </row>
    <row r="202" spans="11:11" x14ac:dyDescent="0.35">
      <c r="K202" s="52" t="str">
        <f>+IFERROR(INDEX('Ofertas insignia'!$B$17:$M$52,MATCH('Desagregacion total'!$B202,'Ofertas insignia'!$B$17:$B$52,0),MATCH('Desagregacion total'!$K$14,'Ofertas insignia'!$B$16:$M$16,0)),"")</f>
        <v/>
      </c>
    </row>
    <row r="203" spans="11:11" x14ac:dyDescent="0.35">
      <c r="K203" s="52" t="str">
        <f>+IFERROR(INDEX('Ofertas insignia'!$B$17:$M$52,MATCH('Desagregacion total'!$B203,'Ofertas insignia'!$B$17:$B$52,0),MATCH('Desagregacion total'!$K$14,'Ofertas insignia'!$B$16:$M$16,0)),"")</f>
        <v/>
      </c>
    </row>
    <row r="204" spans="11:11" x14ac:dyDescent="0.35">
      <c r="K204" s="52" t="str">
        <f>+IFERROR(INDEX('Ofertas insignia'!$B$17:$M$52,MATCH('Desagregacion total'!$B204,'Ofertas insignia'!$B$17:$B$52,0),MATCH('Desagregacion total'!$K$14,'Ofertas insignia'!$B$16:$M$16,0)),"")</f>
        <v/>
      </c>
    </row>
    <row r="205" spans="11:11" x14ac:dyDescent="0.35">
      <c r="K205" s="52" t="str">
        <f>+IFERROR(INDEX('Ofertas insignia'!$B$17:$M$52,MATCH('Desagregacion total'!$B205,'Ofertas insignia'!$B$17:$B$52,0),MATCH('Desagregacion total'!$K$14,'Ofertas insignia'!$B$16:$M$16,0)),"")</f>
        <v/>
      </c>
    </row>
    <row r="206" spans="11:11" x14ac:dyDescent="0.35">
      <c r="K206" s="52" t="str">
        <f>+IFERROR(INDEX('Ofertas insignia'!$B$17:$M$52,MATCH('Desagregacion total'!$B206,'Ofertas insignia'!$B$17:$B$52,0),MATCH('Desagregacion total'!$K$14,'Ofertas insignia'!$B$16:$M$16,0)),"")</f>
        <v/>
      </c>
    </row>
    <row r="207" spans="11:11" x14ac:dyDescent="0.35">
      <c r="K207" s="52" t="str">
        <f>+IFERROR(INDEX('Ofertas insignia'!$B$17:$M$52,MATCH('Desagregacion total'!$B207,'Ofertas insignia'!$B$17:$B$52,0),MATCH('Desagregacion total'!$K$14,'Ofertas insignia'!$B$16:$M$16,0)),"")</f>
        <v/>
      </c>
    </row>
    <row r="208" spans="11:11" x14ac:dyDescent="0.35">
      <c r="K208" s="52" t="str">
        <f>+IFERROR(INDEX('Ofertas insignia'!$B$17:$M$52,MATCH('Desagregacion total'!$B208,'Ofertas insignia'!$B$17:$B$52,0),MATCH('Desagregacion total'!$K$14,'Ofertas insignia'!$B$16:$M$16,0)),"")</f>
        <v/>
      </c>
    </row>
    <row r="209" spans="11:11" x14ac:dyDescent="0.35">
      <c r="K209" s="52" t="str">
        <f>+IFERROR(INDEX('Ofertas insignia'!$B$17:$M$52,MATCH('Desagregacion total'!$B209,'Ofertas insignia'!$B$17:$B$52,0),MATCH('Desagregacion total'!$K$14,'Ofertas insignia'!$B$16:$M$16,0)),"")</f>
        <v/>
      </c>
    </row>
  </sheetData>
  <conditionalFormatting sqref="C10">
    <cfRule type="containsText" dxfId="1" priority="2" operator="containsText" text="NO APLICA">
      <formula>NOT(ISERROR(SEARCH("NO APLICA",C10)))</formula>
    </cfRule>
  </conditionalFormatting>
  <conditionalFormatting sqref="C8">
    <cfRule type="containsText" dxfId="0" priority="1" operator="containsText" text="NO APLICA">
      <formula>NOT(ISERROR(SEARCH("NO APLICA",C8)))</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43D003-F270-4500-BA24-1ED07052E974}">
          <x14:formula1>
            <xm:f>'Consolidado Resultados'!$B$14:$B$19</xm:f>
          </x14:formula1>
          <xm:sqref>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983D7-B70E-4CC3-9B6A-9B8D4BD654A4}">
  <sheetPr>
    <tabColor theme="3" tint="0.79998168889431442"/>
  </sheetPr>
  <dimension ref="A1:N209"/>
  <sheetViews>
    <sheetView showGridLines="0" zoomScale="80" zoomScaleNormal="80" workbookViewId="0">
      <selection activeCell="C15" sqref="C15"/>
    </sheetView>
  </sheetViews>
  <sheetFormatPr baseColWidth="10" defaultColWidth="8.81640625" defaultRowHeight="14.5" x14ac:dyDescent="0.35"/>
  <cols>
    <col min="1" max="1" width="4.81640625" customWidth="1"/>
    <col min="2" max="2" width="23.1796875" customWidth="1"/>
    <col min="3" max="4" width="16.81640625" customWidth="1"/>
    <col min="5" max="6" width="20.1796875" customWidth="1"/>
    <col min="7" max="8" width="16.81640625" customWidth="1"/>
    <col min="9" max="9" width="18.81640625" customWidth="1"/>
    <col min="10" max="10" width="21.54296875" customWidth="1"/>
    <col min="11" max="11" width="20.1796875" customWidth="1"/>
    <col min="12" max="12" width="1.1796875" hidden="1" customWidth="1"/>
  </cols>
  <sheetData>
    <row r="1" spans="1:12" s="11" customFormat="1" ht="20" x14ac:dyDescent="0.4">
      <c r="B1" s="11" t="s">
        <v>37</v>
      </c>
    </row>
    <row r="3" spans="1:12" x14ac:dyDescent="0.35">
      <c r="B3" s="13" t="s">
        <v>18</v>
      </c>
      <c r="C3" s="54" t="s">
        <v>26</v>
      </c>
      <c r="D3" s="50"/>
      <c r="E3" s="50"/>
    </row>
    <row r="5" spans="1:12" x14ac:dyDescent="0.35">
      <c r="B5" s="21" t="s">
        <v>13</v>
      </c>
      <c r="C5" s="39"/>
      <c r="D5" s="22" t="s">
        <v>14</v>
      </c>
      <c r="E5" s="39"/>
      <c r="F5" s="22" t="s">
        <v>15</v>
      </c>
    </row>
    <row r="6" spans="1:12" x14ac:dyDescent="0.35">
      <c r="C6" s="39"/>
      <c r="D6" s="23">
        <f>'Ofertas insignia'!$C$7</f>
        <v>45839</v>
      </c>
      <c r="E6" s="39"/>
      <c r="F6" s="23">
        <f>'Ofertas insignia'!$E$7</f>
        <v>46022</v>
      </c>
    </row>
    <row r="8" spans="1:12" x14ac:dyDescent="0.35">
      <c r="B8" s="53"/>
      <c r="C8" s="53"/>
      <c r="E8" s="53"/>
      <c r="F8" s="53"/>
    </row>
    <row r="9" spans="1:12" ht="39.5" customHeight="1" x14ac:dyDescent="0.35">
      <c r="B9" s="1" t="s">
        <v>3</v>
      </c>
      <c r="C9" s="51" t="s">
        <v>10</v>
      </c>
      <c r="E9" s="59" t="s">
        <v>46</v>
      </c>
      <c r="F9" s="59" t="s">
        <v>4</v>
      </c>
      <c r="G9" s="59" t="s">
        <v>8</v>
      </c>
      <c r="H9" s="59" t="s">
        <v>5</v>
      </c>
      <c r="I9" s="59" t="s">
        <v>6</v>
      </c>
      <c r="J9" s="59" t="s">
        <v>7</v>
      </c>
    </row>
    <row r="10" spans="1:12" x14ac:dyDescent="0.35">
      <c r="B10" s="18">
        <f>+SUMPRODUCT(J15:J64,C15:C64)/SUM(C15:C64)</f>
        <v>0.1</v>
      </c>
      <c r="C10" s="8" t="str">
        <f>+IF(B10&lt;0,"No","Sí")</f>
        <v>Sí</v>
      </c>
      <c r="E10" s="60">
        <f>+B10</f>
        <v>0.1</v>
      </c>
      <c r="F10" s="18">
        <f>+(SUMPRODUCT(D15:D64,$C$15:$C$64)/SUM($C$15:$C$64))/(SUMPRODUCT($D$15:$D$64,$C$15:$C$64)/SUM($C$15:$C$64))</f>
        <v>1</v>
      </c>
      <c r="G10" s="18">
        <f>+(SUMPRODUCT(H15:H64,$C$15:$C$64)/SUM($C$15:$C$64))/(SUMPRODUCT($D$15:$D$64,$C$15:$C$64)/SUM($C$15:$C$64))</f>
        <v>0.61015391326021939</v>
      </c>
      <c r="H10" s="18">
        <f>+(SUMPRODUCT(E15:E64,$C$15:$C$64)/SUM($C$15:$C$64))/(SUMPRODUCT($D$15:$D$64,$C$15:$C$64)/SUM($C$15:$C$64))</f>
        <v>0.50019732469258893</v>
      </c>
      <c r="I10" s="18">
        <f>+(SUMPRODUCT(F15:F64,$C$15:$C$64)/SUM($C$15:$C$64))/(SUMPRODUCT($D$15:$D$64,$C$15:$C$64)/SUM($C$15:$C$64))</f>
        <v>9.9960535061482236E-3</v>
      </c>
      <c r="J10" s="18">
        <f>+(SUMPRODUCT(G15:G64,$C$15:$C$64)/SUM($C$15:$C$64))/(SUMPRODUCT($D$15:$D$64,$C$15:$C$64)/SUM($C$15:$C$64))</f>
        <v>9.9960535061482225E-2</v>
      </c>
    </row>
    <row r="11" spans="1:12" x14ac:dyDescent="0.35">
      <c r="B11" s="9"/>
    </row>
    <row r="12" spans="1:12" s="10" customFormat="1" ht="15.5" x14ac:dyDescent="0.35">
      <c r="B12" s="10" t="s">
        <v>31</v>
      </c>
    </row>
    <row r="14" spans="1:12" ht="39" x14ac:dyDescent="0.35">
      <c r="B14" s="13" t="s">
        <v>0</v>
      </c>
      <c r="C14" s="1" t="s">
        <v>2</v>
      </c>
      <c r="D14" s="1" t="s">
        <v>4</v>
      </c>
      <c r="E14" s="1" t="s">
        <v>5</v>
      </c>
      <c r="F14" s="1" t="s">
        <v>6</v>
      </c>
      <c r="G14" s="1" t="s">
        <v>7</v>
      </c>
      <c r="H14" s="1" t="s">
        <v>8</v>
      </c>
      <c r="I14" s="1" t="s">
        <v>9</v>
      </c>
      <c r="J14" s="1" t="s">
        <v>3</v>
      </c>
      <c r="K14" s="1" t="s">
        <v>34</v>
      </c>
      <c r="L14" s="38" t="s">
        <v>27</v>
      </c>
    </row>
    <row r="15" spans="1:12" x14ac:dyDescent="0.35">
      <c r="A15" s="30">
        <v>1</v>
      </c>
      <c r="B15" s="2" t="str">
        <f>IF(INDEX('Consolidado Resultados'!$A$8:$L$705,MATCH('Ofertas insignia'!$A17,'Consolidado Resultados'!$A$8:$A$705,0),3)=0,"",INDEX('Consolidado Resultados'!$A$8:$L$705,MATCH('Ofertas insignia'!$A17,'Consolidado Resultados'!$A$8:$A$705,0),3))</f>
        <v>Oferta 1</v>
      </c>
      <c r="C15" s="3">
        <f>IF(INDEX('Consolidado Resultados'!$A$8:$L$705,MATCH('Desagregacion virtual'!$L15,'Consolidado Resultados'!$L$8:$L$705,0),3)=0,"",INDEX('Consolidado Resultados'!$A$8:$L$705,MATCH('Desagregacion virtual'!$L15,'Consolidado Resultados'!$L$8:$L$705,0),3))</f>
        <v>4000000</v>
      </c>
      <c r="D15" s="4">
        <f>IF(INDEX('Consolidado Resultados'!$A$8:$L$705,MATCH('Desagregacion virtual'!$L15,'Consolidado Resultados'!$L$8:$L$705,0),3)=0,"",INDEX('Consolidado Resultados'!$A$8:$L$705,MATCH('Desagregacion virtual'!$L15,'Consolidado Resultados'!$L$8:$L$705,0),4))</f>
        <v>10001</v>
      </c>
      <c r="E15" s="4">
        <f>IF(INDEX('Consolidado Resultados'!$A$8:$L$705,MATCH('Desagregacion virtual'!$L15,'Consolidado Resultados'!$L$8:$L$705,0),3)=0,"",INDEX('Consolidado Resultados'!$A$8:$L$705,MATCH('Desagregacion virtual'!$L15,'Consolidado Resultados'!$L$8:$L$705,0),5))</f>
        <v>5001</v>
      </c>
      <c r="F15" s="4">
        <f>IF(INDEX('Consolidado Resultados'!$A$8:$L$705,MATCH('Desagregacion virtual'!$L15,'Consolidado Resultados'!$L$8:$L$705,0),3)=0,"",INDEX('Consolidado Resultados'!$A$8:$L$705,MATCH('Desagregacion virtual'!$L15,'Consolidado Resultados'!$L$8:$L$705,0),6))</f>
        <v>100</v>
      </c>
      <c r="G15" s="4">
        <f>IF(INDEX('Consolidado Resultados'!$A$8:$L$705,MATCH('Desagregacion virtual'!$L15,'Consolidado Resultados'!$L$8:$L$705,0),3)=0,"",INDEX('Consolidado Resultados'!$A$8:$L$705,MATCH('Desagregacion virtual'!$L15,'Consolidado Resultados'!$L$8:$L$705,0),7))</f>
        <v>1000</v>
      </c>
      <c r="H15" s="4">
        <f>IF(INDEX('Consolidado Resultados'!$A$8:$L$705,MATCH('Desagregacion virtual'!$L15,'Consolidado Resultados'!$L$8:$L$705,0),3)=0,"",INDEX('Consolidado Resultados'!$A$8:$L$705,MATCH('Desagregacion virtual'!$L15,'Consolidado Resultados'!$L$8:$L$705,0),8))</f>
        <v>6101</v>
      </c>
      <c r="I15" s="56">
        <f>IF(INDEX('Consolidado Resultados'!$A$8:$L$705,MATCH('Desagregacion virtual'!$L15,'Consolidado Resultados'!$L$8:$L$705,0),3)=0,"",INDEX('Consolidado Resultados'!$A$8:$L$705,MATCH('Desagregacion virtual'!$L15,'Consolidado Resultados'!$L$8:$L$705,0),9))</f>
        <v>0.2</v>
      </c>
      <c r="J15" s="56">
        <f>IF(INDEX('Consolidado Resultados'!$A$8:$L$705,MATCH('Desagregacion virtual'!$L15,'Consolidado Resultados'!$L$8:$L$705,0),3)=0,"",INDEX('Consolidado Resultados'!$A$8:$L$705,MATCH('Desagregacion virtual'!$L15,'Consolidado Resultados'!$L$8:$L$705,0),10))</f>
        <v>0.1</v>
      </c>
      <c r="K15" s="3">
        <f>+IFERROR(INDEX('Ofertas insignia'!$B$17:$M$52,MATCH('Desagregacion virtual'!$B15,'Ofertas insignia'!$B$17:$B$52,0),MATCH('Desagregacion virtual'!$K$14,'Ofertas insignia'!$B$16:$M$16,0)),"")</f>
        <v>1</v>
      </c>
      <c r="L15" s="38" t="str">
        <f>$B15&amp;$C$3</f>
        <v>Oferta 1Desagregación virtual del bucle local</v>
      </c>
    </row>
    <row r="16" spans="1:12" x14ac:dyDescent="0.35">
      <c r="A16" s="30">
        <f>A15+1</f>
        <v>2</v>
      </c>
      <c r="B16" s="2" t="str">
        <f>IF(INDEX('Consolidado Resultados'!$A$8:$L$705,MATCH('Ofertas insignia'!$A18,'Consolidado Resultados'!$A$8:$A$705,0),3)=0,"",INDEX('Consolidado Resultados'!$A$8:$L$705,MATCH('Ofertas insignia'!$A18,'Consolidado Resultados'!$A$8:$A$705,0),3))</f>
        <v>Oferta 2</v>
      </c>
      <c r="C16" s="3">
        <f>IF(INDEX('Consolidado Resultados'!$A$8:$L$705,MATCH('Desagregacion virtual'!$L16,'Consolidado Resultados'!$L$8:$L$705,0),3)=0,"",INDEX('Consolidado Resultados'!$A$8:$L$705,MATCH('Desagregacion virtual'!$L16,'Consolidado Resultados'!$L$8:$L$705,0),3))</f>
        <v>3950000</v>
      </c>
      <c r="D16" s="4">
        <f>IF(INDEX('Consolidado Resultados'!$A$8:$L$705,MATCH('Desagregacion virtual'!$L16,'Consolidado Resultados'!$L$8:$L$705,0),3)=0,"",INDEX('Consolidado Resultados'!$A$8:$L$705,MATCH('Desagregacion virtual'!$L16,'Consolidado Resultados'!$L$8:$L$705,0),4))</f>
        <v>10002</v>
      </c>
      <c r="E16" s="4">
        <f>IF(INDEX('Consolidado Resultados'!$A$8:$L$705,MATCH('Desagregacion virtual'!$L16,'Consolidado Resultados'!$L$8:$L$705,0),3)=0,"",INDEX('Consolidado Resultados'!$A$8:$L$705,MATCH('Desagregacion virtual'!$L16,'Consolidado Resultados'!$L$8:$L$705,0),5))</f>
        <v>5002</v>
      </c>
      <c r="F16" s="4">
        <f>IF(INDEX('Consolidado Resultados'!$A$8:$L$705,MATCH('Desagregacion virtual'!$L16,'Consolidado Resultados'!$L$8:$L$705,0),3)=0,"",INDEX('Consolidado Resultados'!$A$8:$L$705,MATCH('Desagregacion virtual'!$L16,'Consolidado Resultados'!$L$8:$L$705,0),6))</f>
        <v>100</v>
      </c>
      <c r="G16" s="4">
        <f>IF(INDEX('Consolidado Resultados'!$A$8:$L$705,MATCH('Desagregacion virtual'!$L16,'Consolidado Resultados'!$L$8:$L$705,0),3)=0,"",INDEX('Consolidado Resultados'!$A$8:$L$705,MATCH('Desagregacion virtual'!$L16,'Consolidado Resultados'!$L$8:$L$705,0),7))</f>
        <v>1000</v>
      </c>
      <c r="H16" s="4">
        <f>IF(INDEX('Consolidado Resultados'!$A$8:$L$705,MATCH('Desagregacion virtual'!$L16,'Consolidado Resultados'!$L$8:$L$705,0),3)=0,"",INDEX('Consolidado Resultados'!$A$8:$L$705,MATCH('Desagregacion virtual'!$L16,'Consolidado Resultados'!$L$8:$L$705,0),8))</f>
        <v>6102</v>
      </c>
      <c r="I16" s="56">
        <f>IF(INDEX('Consolidado Resultados'!$A$8:$L$705,MATCH('Desagregacion virtual'!$L16,'Consolidado Resultados'!$L$8:$L$705,0),3)=0,"",INDEX('Consolidado Resultados'!$A$8:$L$705,MATCH('Desagregacion virtual'!$L16,'Consolidado Resultados'!$L$8:$L$705,0),9))</f>
        <v>0.2</v>
      </c>
      <c r="J16" s="56">
        <f>IF(INDEX('Consolidado Resultados'!$A$8:$L$705,MATCH('Desagregacion virtual'!$L16,'Consolidado Resultados'!$L$8:$L$705,0),3)=0,"",INDEX('Consolidado Resultados'!$A$8:$L$705,MATCH('Desagregacion virtual'!$L16,'Consolidado Resultados'!$L$8:$L$705,0),10))</f>
        <v>0.1</v>
      </c>
      <c r="K16" s="3">
        <f>+IFERROR(INDEX('Ofertas insignia'!$B$17:$M$52,MATCH('Desagregacion virtual'!$B16,'Ofertas insignia'!$B$17:$B$52,0),MATCH('Desagregacion virtual'!$K$14,'Ofertas insignia'!$B$16:$M$16,0)),"")</f>
        <v>2</v>
      </c>
      <c r="L16" s="38" t="str">
        <f t="shared" ref="L16:L64" si="0">$B16&amp;$C$3</f>
        <v>Oferta 2Desagregación virtual del bucle local</v>
      </c>
    </row>
    <row r="17" spans="1:14" x14ac:dyDescent="0.35">
      <c r="A17" s="30">
        <f t="shared" ref="A17:A64" si="1">A16+1</f>
        <v>3</v>
      </c>
      <c r="B17" s="2" t="str">
        <f>IF(INDEX('Consolidado Resultados'!$A$8:$L$705,MATCH('Ofertas insignia'!$A19,'Consolidado Resultados'!$A$8:$A$705,0),3)=0,"",INDEX('Consolidado Resultados'!$A$8:$L$705,MATCH('Ofertas insignia'!$A19,'Consolidado Resultados'!$A$8:$A$705,0),3))</f>
        <v>Oferta 3</v>
      </c>
      <c r="C17" s="3">
        <f>IF(INDEX('Consolidado Resultados'!$A$8:$L$705,MATCH('Desagregacion virtual'!$L17,'Consolidado Resultados'!$L$8:$L$705,0),3)=0,"",INDEX('Consolidado Resultados'!$A$8:$L$705,MATCH('Desagregacion virtual'!$L17,'Consolidado Resultados'!$L$8:$L$705,0),3))</f>
        <v>3900000</v>
      </c>
      <c r="D17" s="4">
        <f>IF(INDEX('Consolidado Resultados'!$A$8:$L$705,MATCH('Desagregacion virtual'!$L17,'Consolidado Resultados'!$L$8:$L$705,0),3)=0,"",INDEX('Consolidado Resultados'!$A$8:$L$705,MATCH('Desagregacion virtual'!$L17,'Consolidado Resultados'!$L$8:$L$705,0),4))</f>
        <v>10003</v>
      </c>
      <c r="E17" s="4">
        <f>IF(INDEX('Consolidado Resultados'!$A$8:$L$705,MATCH('Desagregacion virtual'!$L17,'Consolidado Resultados'!$L$8:$L$705,0),3)=0,"",INDEX('Consolidado Resultados'!$A$8:$L$705,MATCH('Desagregacion virtual'!$L17,'Consolidado Resultados'!$L$8:$L$705,0),5))</f>
        <v>5003</v>
      </c>
      <c r="F17" s="4">
        <f>IF(INDEX('Consolidado Resultados'!$A$8:$L$705,MATCH('Desagregacion virtual'!$L17,'Consolidado Resultados'!$L$8:$L$705,0),3)=0,"",INDEX('Consolidado Resultados'!$A$8:$L$705,MATCH('Desagregacion virtual'!$L17,'Consolidado Resultados'!$L$8:$L$705,0),6))</f>
        <v>100</v>
      </c>
      <c r="G17" s="4">
        <f>IF(INDEX('Consolidado Resultados'!$A$8:$L$705,MATCH('Desagregacion virtual'!$L17,'Consolidado Resultados'!$L$8:$L$705,0),3)=0,"",INDEX('Consolidado Resultados'!$A$8:$L$705,MATCH('Desagregacion virtual'!$L17,'Consolidado Resultados'!$L$8:$L$705,0),7))</f>
        <v>1000</v>
      </c>
      <c r="H17" s="4">
        <f>IF(INDEX('Consolidado Resultados'!$A$8:$L$705,MATCH('Desagregacion virtual'!$L17,'Consolidado Resultados'!$L$8:$L$705,0),3)=0,"",INDEX('Consolidado Resultados'!$A$8:$L$705,MATCH('Desagregacion virtual'!$L17,'Consolidado Resultados'!$L$8:$L$705,0),8))</f>
        <v>6103</v>
      </c>
      <c r="I17" s="56">
        <f>IF(INDEX('Consolidado Resultados'!$A$8:$L$705,MATCH('Desagregacion virtual'!$L17,'Consolidado Resultados'!$L$8:$L$705,0),3)=0,"",INDEX('Consolidado Resultados'!$A$8:$L$705,MATCH('Desagregacion virtual'!$L17,'Consolidado Resultados'!$L$8:$L$705,0),9))</f>
        <v>0.2</v>
      </c>
      <c r="J17" s="56">
        <f>IF(INDEX('Consolidado Resultados'!$A$8:$L$705,MATCH('Desagregacion virtual'!$L17,'Consolidado Resultados'!$L$8:$L$705,0),3)=0,"",INDEX('Consolidado Resultados'!$A$8:$L$705,MATCH('Desagregacion virtual'!$L17,'Consolidado Resultados'!$L$8:$L$705,0),10))</f>
        <v>0.1</v>
      </c>
      <c r="K17" s="3">
        <f>+IFERROR(INDEX('Ofertas insignia'!$B$17:$M$52,MATCH('Desagregacion virtual'!$B17,'Ofertas insignia'!$B$17:$B$52,0),MATCH('Desagregacion virtual'!$K$14,'Ofertas insignia'!$B$16:$M$16,0)),"")</f>
        <v>3</v>
      </c>
      <c r="L17" s="38" t="str">
        <f t="shared" si="0"/>
        <v>Oferta 3Desagregación virtual del bucle local</v>
      </c>
    </row>
    <row r="18" spans="1:14" x14ac:dyDescent="0.35">
      <c r="A18" s="30">
        <f t="shared" si="1"/>
        <v>4</v>
      </c>
      <c r="B18" s="2" t="str">
        <f>IF(INDEX('Consolidado Resultados'!$A$8:$L$705,MATCH('Ofertas insignia'!$A20,'Consolidado Resultados'!$A$8:$A$705,0),3)=0,"",INDEX('Consolidado Resultados'!$A$8:$L$705,MATCH('Ofertas insignia'!$A20,'Consolidado Resultados'!$A$8:$A$705,0),3))</f>
        <v>Oferta 4</v>
      </c>
      <c r="C18" s="3">
        <f>IF(INDEX('Consolidado Resultados'!$A$8:$L$705,MATCH('Desagregacion virtual'!$L18,'Consolidado Resultados'!$L$8:$L$705,0),3)=0,"",INDEX('Consolidado Resultados'!$A$8:$L$705,MATCH('Desagregacion virtual'!$L18,'Consolidado Resultados'!$L$8:$L$705,0),3))</f>
        <v>3850000</v>
      </c>
      <c r="D18" s="4">
        <f>IF(INDEX('Consolidado Resultados'!$A$8:$L$705,MATCH('Desagregacion virtual'!$L18,'Consolidado Resultados'!$L$8:$L$705,0),3)=0,"",INDEX('Consolidado Resultados'!$A$8:$L$705,MATCH('Desagregacion virtual'!$L18,'Consolidado Resultados'!$L$8:$L$705,0),4))</f>
        <v>10004</v>
      </c>
      <c r="E18" s="4">
        <f>IF(INDEX('Consolidado Resultados'!$A$8:$L$705,MATCH('Desagregacion virtual'!$L18,'Consolidado Resultados'!$L$8:$L$705,0),3)=0,"",INDEX('Consolidado Resultados'!$A$8:$L$705,MATCH('Desagregacion virtual'!$L18,'Consolidado Resultados'!$L$8:$L$705,0),5))</f>
        <v>5004</v>
      </c>
      <c r="F18" s="4">
        <f>IF(INDEX('Consolidado Resultados'!$A$8:$L$705,MATCH('Desagregacion virtual'!$L18,'Consolidado Resultados'!$L$8:$L$705,0),3)=0,"",INDEX('Consolidado Resultados'!$A$8:$L$705,MATCH('Desagregacion virtual'!$L18,'Consolidado Resultados'!$L$8:$L$705,0),6))</f>
        <v>100</v>
      </c>
      <c r="G18" s="4">
        <f>IF(INDEX('Consolidado Resultados'!$A$8:$L$705,MATCH('Desagregacion virtual'!$L18,'Consolidado Resultados'!$L$8:$L$705,0),3)=0,"",INDEX('Consolidado Resultados'!$A$8:$L$705,MATCH('Desagregacion virtual'!$L18,'Consolidado Resultados'!$L$8:$L$705,0),7))</f>
        <v>1000</v>
      </c>
      <c r="H18" s="4">
        <f>IF(INDEX('Consolidado Resultados'!$A$8:$L$705,MATCH('Desagregacion virtual'!$L18,'Consolidado Resultados'!$L$8:$L$705,0),3)=0,"",INDEX('Consolidado Resultados'!$A$8:$L$705,MATCH('Desagregacion virtual'!$L18,'Consolidado Resultados'!$L$8:$L$705,0),8))</f>
        <v>6104</v>
      </c>
      <c r="I18" s="56">
        <f>IF(INDEX('Consolidado Resultados'!$A$8:$L$705,MATCH('Desagregacion virtual'!$L18,'Consolidado Resultados'!$L$8:$L$705,0),3)=0,"",INDEX('Consolidado Resultados'!$A$8:$L$705,MATCH('Desagregacion virtual'!$L18,'Consolidado Resultados'!$L$8:$L$705,0),9))</f>
        <v>0.2</v>
      </c>
      <c r="J18" s="56">
        <f>IF(INDEX('Consolidado Resultados'!$A$8:$L$705,MATCH('Desagregacion virtual'!$L18,'Consolidado Resultados'!$L$8:$L$705,0),3)=0,"",INDEX('Consolidado Resultados'!$A$8:$L$705,MATCH('Desagregacion virtual'!$L18,'Consolidado Resultados'!$L$8:$L$705,0),10))</f>
        <v>0.1</v>
      </c>
      <c r="K18" s="3">
        <f>+IFERROR(INDEX('Ofertas insignia'!$B$17:$M$52,MATCH('Desagregacion virtual'!$B18,'Ofertas insignia'!$B$17:$B$52,0),MATCH('Desagregacion virtual'!$K$14,'Ofertas insignia'!$B$16:$M$16,0)),"")</f>
        <v>4</v>
      </c>
      <c r="L18" s="38" t="str">
        <f t="shared" si="0"/>
        <v>Oferta 4Desagregación virtual del bucle local</v>
      </c>
    </row>
    <row r="19" spans="1:14" x14ac:dyDescent="0.35">
      <c r="A19" s="30">
        <f t="shared" si="1"/>
        <v>5</v>
      </c>
      <c r="B19" s="2" t="str">
        <f>IF(INDEX('Consolidado Resultados'!$A$8:$L$705,MATCH('Ofertas insignia'!$A21,'Consolidado Resultados'!$A$8:$A$705,0),3)=0,"",INDEX('Consolidado Resultados'!$A$8:$L$705,MATCH('Ofertas insignia'!$A21,'Consolidado Resultados'!$A$8:$A$705,0),3))</f>
        <v>Oferta 5</v>
      </c>
      <c r="C19" s="3">
        <f>IF(INDEX('Consolidado Resultados'!$A$8:$L$705,MATCH('Desagregacion virtual'!$L19,'Consolidado Resultados'!$L$8:$L$705,0),3)=0,"",INDEX('Consolidado Resultados'!$A$8:$L$705,MATCH('Desagregacion virtual'!$L19,'Consolidado Resultados'!$L$8:$L$705,0),3))</f>
        <v>3800000</v>
      </c>
      <c r="D19" s="4">
        <f>IF(INDEX('Consolidado Resultados'!$A$8:$L$705,MATCH('Desagregacion virtual'!$L19,'Consolidado Resultados'!$L$8:$L$705,0),3)=0,"",INDEX('Consolidado Resultados'!$A$8:$L$705,MATCH('Desagregacion virtual'!$L19,'Consolidado Resultados'!$L$8:$L$705,0),4))</f>
        <v>10005</v>
      </c>
      <c r="E19" s="4">
        <f>IF(INDEX('Consolidado Resultados'!$A$8:$L$705,MATCH('Desagregacion virtual'!$L19,'Consolidado Resultados'!$L$8:$L$705,0),3)=0,"",INDEX('Consolidado Resultados'!$A$8:$L$705,MATCH('Desagregacion virtual'!$L19,'Consolidado Resultados'!$L$8:$L$705,0),5))</f>
        <v>5005</v>
      </c>
      <c r="F19" s="4">
        <f>IF(INDEX('Consolidado Resultados'!$A$8:$L$705,MATCH('Desagregacion virtual'!$L19,'Consolidado Resultados'!$L$8:$L$705,0),3)=0,"",INDEX('Consolidado Resultados'!$A$8:$L$705,MATCH('Desagregacion virtual'!$L19,'Consolidado Resultados'!$L$8:$L$705,0),6))</f>
        <v>100</v>
      </c>
      <c r="G19" s="4">
        <f>IF(INDEX('Consolidado Resultados'!$A$8:$L$705,MATCH('Desagregacion virtual'!$L19,'Consolidado Resultados'!$L$8:$L$705,0),3)=0,"",INDEX('Consolidado Resultados'!$A$8:$L$705,MATCH('Desagregacion virtual'!$L19,'Consolidado Resultados'!$L$8:$L$705,0),7))</f>
        <v>1000</v>
      </c>
      <c r="H19" s="4">
        <f>IF(INDEX('Consolidado Resultados'!$A$8:$L$705,MATCH('Desagregacion virtual'!$L19,'Consolidado Resultados'!$L$8:$L$705,0),3)=0,"",INDEX('Consolidado Resultados'!$A$8:$L$705,MATCH('Desagregacion virtual'!$L19,'Consolidado Resultados'!$L$8:$L$705,0),8))</f>
        <v>6105</v>
      </c>
      <c r="I19" s="56">
        <f>IF(INDEX('Consolidado Resultados'!$A$8:$L$705,MATCH('Desagregacion virtual'!$L19,'Consolidado Resultados'!$L$8:$L$705,0),3)=0,"",INDEX('Consolidado Resultados'!$A$8:$L$705,MATCH('Desagregacion virtual'!$L19,'Consolidado Resultados'!$L$8:$L$705,0),9))</f>
        <v>0.2</v>
      </c>
      <c r="J19" s="56">
        <f>IF(INDEX('Consolidado Resultados'!$A$8:$L$705,MATCH('Desagregacion virtual'!$L19,'Consolidado Resultados'!$L$8:$L$705,0),3)=0,"",INDEX('Consolidado Resultados'!$A$8:$L$705,MATCH('Desagregacion virtual'!$L19,'Consolidado Resultados'!$L$8:$L$705,0),10))</f>
        <v>0.1</v>
      </c>
      <c r="K19" s="3">
        <f>+IFERROR(INDEX('Ofertas insignia'!$B$17:$M$52,MATCH('Desagregacion virtual'!$B19,'Ofertas insignia'!$B$17:$B$52,0),MATCH('Desagregacion virtual'!$K$14,'Ofertas insignia'!$B$16:$M$16,0)),"")</f>
        <v>5</v>
      </c>
      <c r="L19" s="38" t="str">
        <f t="shared" si="0"/>
        <v>Oferta 5Desagregación virtual del bucle local</v>
      </c>
    </row>
    <row r="20" spans="1:14" x14ac:dyDescent="0.35">
      <c r="A20" s="30">
        <f t="shared" si="1"/>
        <v>6</v>
      </c>
      <c r="B20" s="2" t="str">
        <f>IF(INDEX('Consolidado Resultados'!$A$8:$L$705,MATCH('Ofertas insignia'!$A22,'Consolidado Resultados'!$A$8:$A$705,0),3)=0,"",INDEX('Consolidado Resultados'!$A$8:$L$705,MATCH('Ofertas insignia'!$A22,'Consolidado Resultados'!$A$8:$A$705,0),3))</f>
        <v>Oferta 6</v>
      </c>
      <c r="C20" s="3">
        <f>IF(INDEX('Consolidado Resultados'!$A$8:$L$705,MATCH('Desagregacion virtual'!$L20,'Consolidado Resultados'!$L$8:$L$705,0),3)=0,"",INDEX('Consolidado Resultados'!$A$8:$L$705,MATCH('Desagregacion virtual'!$L20,'Consolidado Resultados'!$L$8:$L$705,0),3))</f>
        <v>3750000</v>
      </c>
      <c r="D20" s="4">
        <f>IF(INDEX('Consolidado Resultados'!$A$8:$L$705,MATCH('Desagregacion virtual'!$L20,'Consolidado Resultados'!$L$8:$L$705,0),3)=0,"",INDEX('Consolidado Resultados'!$A$8:$L$705,MATCH('Desagregacion virtual'!$L20,'Consolidado Resultados'!$L$8:$L$705,0),4))</f>
        <v>10006</v>
      </c>
      <c r="E20" s="4">
        <f>IF(INDEX('Consolidado Resultados'!$A$8:$L$705,MATCH('Desagregacion virtual'!$L20,'Consolidado Resultados'!$L$8:$L$705,0),3)=0,"",INDEX('Consolidado Resultados'!$A$8:$L$705,MATCH('Desagregacion virtual'!$L20,'Consolidado Resultados'!$L$8:$L$705,0),5))</f>
        <v>5006</v>
      </c>
      <c r="F20" s="4">
        <f>IF(INDEX('Consolidado Resultados'!$A$8:$L$705,MATCH('Desagregacion virtual'!$L20,'Consolidado Resultados'!$L$8:$L$705,0),3)=0,"",INDEX('Consolidado Resultados'!$A$8:$L$705,MATCH('Desagregacion virtual'!$L20,'Consolidado Resultados'!$L$8:$L$705,0),6))</f>
        <v>100</v>
      </c>
      <c r="G20" s="4">
        <f>IF(INDEX('Consolidado Resultados'!$A$8:$L$705,MATCH('Desagregacion virtual'!$L20,'Consolidado Resultados'!$L$8:$L$705,0),3)=0,"",INDEX('Consolidado Resultados'!$A$8:$L$705,MATCH('Desagregacion virtual'!$L20,'Consolidado Resultados'!$L$8:$L$705,0),7))</f>
        <v>1000</v>
      </c>
      <c r="H20" s="4">
        <f>IF(INDEX('Consolidado Resultados'!$A$8:$L$705,MATCH('Desagregacion virtual'!$L20,'Consolidado Resultados'!$L$8:$L$705,0),3)=0,"",INDEX('Consolidado Resultados'!$A$8:$L$705,MATCH('Desagregacion virtual'!$L20,'Consolidado Resultados'!$L$8:$L$705,0),8))</f>
        <v>6106</v>
      </c>
      <c r="I20" s="56">
        <f>IF(INDEX('Consolidado Resultados'!$A$8:$L$705,MATCH('Desagregacion virtual'!$L20,'Consolidado Resultados'!$L$8:$L$705,0),3)=0,"",INDEX('Consolidado Resultados'!$A$8:$L$705,MATCH('Desagregacion virtual'!$L20,'Consolidado Resultados'!$L$8:$L$705,0),9))</f>
        <v>0.2</v>
      </c>
      <c r="J20" s="56">
        <f>IF(INDEX('Consolidado Resultados'!$A$8:$L$705,MATCH('Desagregacion virtual'!$L20,'Consolidado Resultados'!$L$8:$L$705,0),3)=0,"",INDEX('Consolidado Resultados'!$A$8:$L$705,MATCH('Desagregacion virtual'!$L20,'Consolidado Resultados'!$L$8:$L$705,0),10))</f>
        <v>0.1</v>
      </c>
      <c r="K20" s="3">
        <f>+IFERROR(INDEX('Ofertas insignia'!$B$17:$M$52,MATCH('Desagregacion virtual'!$B20,'Ofertas insignia'!$B$17:$B$52,0),MATCH('Desagregacion virtual'!$K$14,'Ofertas insignia'!$B$16:$M$16,0)),"")</f>
        <v>6</v>
      </c>
      <c r="L20" s="38" t="str">
        <f t="shared" si="0"/>
        <v>Oferta 6Desagregación virtual del bucle local</v>
      </c>
      <c r="M20" s="6"/>
      <c r="N20" s="6"/>
    </row>
    <row r="21" spans="1:14" x14ac:dyDescent="0.35">
      <c r="A21" s="30">
        <f t="shared" si="1"/>
        <v>7</v>
      </c>
      <c r="B21" s="2" t="str">
        <f>IF(INDEX('Consolidado Resultados'!$A$8:$L$705,MATCH('Ofertas insignia'!$A23,'Consolidado Resultados'!$A$8:$A$705,0),3)=0,"",INDEX('Consolidado Resultados'!$A$8:$L$705,MATCH('Ofertas insignia'!$A23,'Consolidado Resultados'!$A$8:$A$705,0),3))</f>
        <v>Oferta 7</v>
      </c>
      <c r="C21" s="3">
        <f>IF(INDEX('Consolidado Resultados'!$A$8:$L$705,MATCH('Desagregacion virtual'!$L21,'Consolidado Resultados'!$L$8:$L$705,0),3)=0,"",INDEX('Consolidado Resultados'!$A$8:$L$705,MATCH('Desagregacion virtual'!$L21,'Consolidado Resultados'!$L$8:$L$705,0),3))</f>
        <v>3700000</v>
      </c>
      <c r="D21" s="4">
        <f>IF(INDEX('Consolidado Resultados'!$A$8:$L$705,MATCH('Desagregacion virtual'!$L21,'Consolidado Resultados'!$L$8:$L$705,0),3)=0,"",INDEX('Consolidado Resultados'!$A$8:$L$705,MATCH('Desagregacion virtual'!$L21,'Consolidado Resultados'!$L$8:$L$705,0),4))</f>
        <v>10007</v>
      </c>
      <c r="E21" s="4">
        <f>IF(INDEX('Consolidado Resultados'!$A$8:$L$705,MATCH('Desagregacion virtual'!$L21,'Consolidado Resultados'!$L$8:$L$705,0),3)=0,"",INDEX('Consolidado Resultados'!$A$8:$L$705,MATCH('Desagregacion virtual'!$L21,'Consolidado Resultados'!$L$8:$L$705,0),5))</f>
        <v>5007</v>
      </c>
      <c r="F21" s="4">
        <f>IF(INDEX('Consolidado Resultados'!$A$8:$L$705,MATCH('Desagregacion virtual'!$L21,'Consolidado Resultados'!$L$8:$L$705,0),3)=0,"",INDEX('Consolidado Resultados'!$A$8:$L$705,MATCH('Desagregacion virtual'!$L21,'Consolidado Resultados'!$L$8:$L$705,0),6))</f>
        <v>100</v>
      </c>
      <c r="G21" s="4">
        <f>IF(INDEX('Consolidado Resultados'!$A$8:$L$705,MATCH('Desagregacion virtual'!$L21,'Consolidado Resultados'!$L$8:$L$705,0),3)=0,"",INDEX('Consolidado Resultados'!$A$8:$L$705,MATCH('Desagregacion virtual'!$L21,'Consolidado Resultados'!$L$8:$L$705,0),7))</f>
        <v>1000</v>
      </c>
      <c r="H21" s="4">
        <f>IF(INDEX('Consolidado Resultados'!$A$8:$L$705,MATCH('Desagregacion virtual'!$L21,'Consolidado Resultados'!$L$8:$L$705,0),3)=0,"",INDEX('Consolidado Resultados'!$A$8:$L$705,MATCH('Desagregacion virtual'!$L21,'Consolidado Resultados'!$L$8:$L$705,0),8))</f>
        <v>6107</v>
      </c>
      <c r="I21" s="56">
        <f>IF(INDEX('Consolidado Resultados'!$A$8:$L$705,MATCH('Desagregacion virtual'!$L21,'Consolidado Resultados'!$L$8:$L$705,0),3)=0,"",INDEX('Consolidado Resultados'!$A$8:$L$705,MATCH('Desagregacion virtual'!$L21,'Consolidado Resultados'!$L$8:$L$705,0),9))</f>
        <v>0.2</v>
      </c>
      <c r="J21" s="56">
        <f>IF(INDEX('Consolidado Resultados'!$A$8:$L$705,MATCH('Desagregacion virtual'!$L21,'Consolidado Resultados'!$L$8:$L$705,0),3)=0,"",INDEX('Consolidado Resultados'!$A$8:$L$705,MATCH('Desagregacion virtual'!$L21,'Consolidado Resultados'!$L$8:$L$705,0),10))</f>
        <v>0.1</v>
      </c>
      <c r="K21" s="3">
        <f>+IFERROR(INDEX('Ofertas insignia'!$B$17:$M$52,MATCH('Desagregacion virtual'!$B21,'Ofertas insignia'!$B$17:$B$52,0),MATCH('Desagregacion virtual'!$K$14,'Ofertas insignia'!$B$16:$M$16,0)),"")</f>
        <v>7</v>
      </c>
      <c r="L21" s="38" t="str">
        <f t="shared" si="0"/>
        <v>Oferta 7Desagregación virtual del bucle local</v>
      </c>
      <c r="M21" s="6"/>
      <c r="N21" s="6"/>
    </row>
    <row r="22" spans="1:14" x14ac:dyDescent="0.35">
      <c r="A22" s="30">
        <f t="shared" si="1"/>
        <v>8</v>
      </c>
      <c r="B22" s="2" t="str">
        <f>IF(INDEX('Consolidado Resultados'!$A$8:$L$705,MATCH('Ofertas insignia'!$A24,'Consolidado Resultados'!$A$8:$A$705,0),3)=0,"",INDEX('Consolidado Resultados'!$A$8:$L$705,MATCH('Ofertas insignia'!$A24,'Consolidado Resultados'!$A$8:$A$705,0),3))</f>
        <v>Oferta 8</v>
      </c>
      <c r="C22" s="3" t="str">
        <f>IF(INDEX('Consolidado Resultados'!$A$8:$L$705,MATCH('Desagregacion virtual'!$L22,'Consolidado Resultados'!$L$8:$L$705,0),3)=0,"",INDEX('Consolidado Resultados'!$A$8:$L$705,MATCH('Desagregacion virtual'!$L22,'Consolidado Resultados'!$L$8:$L$705,0),3))</f>
        <v/>
      </c>
      <c r="D22" s="4" t="str">
        <f>IF(INDEX('Consolidado Resultados'!$A$8:$L$705,MATCH('Desagregacion virtual'!$L22,'Consolidado Resultados'!$L$8:$L$705,0),3)=0,"",INDEX('Consolidado Resultados'!$A$8:$L$705,MATCH('Desagregacion virtual'!$L22,'Consolidado Resultados'!$L$8:$L$705,0),4))</f>
        <v/>
      </c>
      <c r="E22" s="4" t="str">
        <f>IF(INDEX('Consolidado Resultados'!$A$8:$L$705,MATCH('Desagregacion virtual'!$L22,'Consolidado Resultados'!$L$8:$L$705,0),3)=0,"",INDEX('Consolidado Resultados'!$A$8:$L$705,MATCH('Desagregacion virtual'!$L22,'Consolidado Resultados'!$L$8:$L$705,0),5))</f>
        <v/>
      </c>
      <c r="F22" s="4" t="str">
        <f>IF(INDEX('Consolidado Resultados'!$A$8:$L$705,MATCH('Desagregacion virtual'!$L22,'Consolidado Resultados'!$L$8:$L$705,0),3)=0,"",INDEX('Consolidado Resultados'!$A$8:$L$705,MATCH('Desagregacion virtual'!$L22,'Consolidado Resultados'!$L$8:$L$705,0),6))</f>
        <v/>
      </c>
      <c r="G22" s="4" t="str">
        <f>IF(INDEX('Consolidado Resultados'!$A$8:$L$705,MATCH('Desagregacion virtual'!$L22,'Consolidado Resultados'!$L$8:$L$705,0),3)=0,"",INDEX('Consolidado Resultados'!$A$8:$L$705,MATCH('Desagregacion virtual'!$L22,'Consolidado Resultados'!$L$8:$L$705,0),7))</f>
        <v/>
      </c>
      <c r="H22" s="4" t="str">
        <f>IF(INDEX('Consolidado Resultados'!$A$8:$L$705,MATCH('Desagregacion virtual'!$L22,'Consolidado Resultados'!$L$8:$L$705,0),3)=0,"",INDEX('Consolidado Resultados'!$A$8:$L$705,MATCH('Desagregacion virtual'!$L22,'Consolidado Resultados'!$L$8:$L$705,0),8))</f>
        <v/>
      </c>
      <c r="I22" s="56" t="str">
        <f>IF(INDEX('Consolidado Resultados'!$A$8:$L$705,MATCH('Desagregacion virtual'!$L22,'Consolidado Resultados'!$L$8:$L$705,0),3)=0,"",INDEX('Consolidado Resultados'!$A$8:$L$705,MATCH('Desagregacion virtual'!$L22,'Consolidado Resultados'!$L$8:$L$705,0),9))</f>
        <v/>
      </c>
      <c r="J22" s="56" t="str">
        <f>IF(INDEX('Consolidado Resultados'!$A$8:$L$705,MATCH('Desagregacion virtual'!$L22,'Consolidado Resultados'!$L$8:$L$705,0),3)=0,"",INDEX('Consolidado Resultados'!$A$8:$L$705,MATCH('Desagregacion virtual'!$L22,'Consolidado Resultados'!$L$8:$L$705,0),10))</f>
        <v/>
      </c>
      <c r="K22" s="3">
        <f>+IFERROR(INDEX('Ofertas insignia'!$B$17:$M$52,MATCH('Desagregacion virtual'!$B22,'Ofertas insignia'!$B$17:$B$52,0),MATCH('Desagregacion virtual'!$K$14,'Ofertas insignia'!$B$16:$M$16,0)),"")</f>
        <v>8</v>
      </c>
      <c r="L22" s="38" t="str">
        <f t="shared" si="0"/>
        <v>Oferta 8Desagregación virtual del bucle local</v>
      </c>
    </row>
    <row r="23" spans="1:14" x14ac:dyDescent="0.35">
      <c r="A23" s="30">
        <f t="shared" si="1"/>
        <v>9</v>
      </c>
      <c r="B23" s="2" t="str">
        <f>IF(INDEX('Consolidado Resultados'!$A$8:$L$705,MATCH('Ofertas insignia'!$A25,'Consolidado Resultados'!$A$8:$A$705,0),3)=0,"",INDEX('Consolidado Resultados'!$A$8:$L$705,MATCH('Ofertas insignia'!$A25,'Consolidado Resultados'!$A$8:$A$705,0),3))</f>
        <v>Oferta 9</v>
      </c>
      <c r="C23" s="3" t="str">
        <f>IF(INDEX('Consolidado Resultados'!$A$8:$L$705,MATCH('Desagregacion virtual'!$L23,'Consolidado Resultados'!$L$8:$L$705,0),3)=0,"",INDEX('Consolidado Resultados'!$A$8:$L$705,MATCH('Desagregacion virtual'!$L23,'Consolidado Resultados'!$L$8:$L$705,0),3))</f>
        <v/>
      </c>
      <c r="D23" s="4" t="str">
        <f>IF(INDEX('Consolidado Resultados'!$A$8:$L$705,MATCH('Desagregacion virtual'!$L23,'Consolidado Resultados'!$L$8:$L$705,0),3)=0,"",INDEX('Consolidado Resultados'!$A$8:$L$705,MATCH('Desagregacion virtual'!$L23,'Consolidado Resultados'!$L$8:$L$705,0),4))</f>
        <v/>
      </c>
      <c r="E23" s="4" t="str">
        <f>IF(INDEX('Consolidado Resultados'!$A$8:$L$705,MATCH('Desagregacion virtual'!$L23,'Consolidado Resultados'!$L$8:$L$705,0),3)=0,"",INDEX('Consolidado Resultados'!$A$8:$L$705,MATCH('Desagregacion virtual'!$L23,'Consolidado Resultados'!$L$8:$L$705,0),5))</f>
        <v/>
      </c>
      <c r="F23" s="4" t="str">
        <f>IF(INDEX('Consolidado Resultados'!$A$8:$L$705,MATCH('Desagregacion virtual'!$L23,'Consolidado Resultados'!$L$8:$L$705,0),3)=0,"",INDEX('Consolidado Resultados'!$A$8:$L$705,MATCH('Desagregacion virtual'!$L23,'Consolidado Resultados'!$L$8:$L$705,0),6))</f>
        <v/>
      </c>
      <c r="G23" s="4" t="str">
        <f>IF(INDEX('Consolidado Resultados'!$A$8:$L$705,MATCH('Desagregacion virtual'!$L23,'Consolidado Resultados'!$L$8:$L$705,0),3)=0,"",INDEX('Consolidado Resultados'!$A$8:$L$705,MATCH('Desagregacion virtual'!$L23,'Consolidado Resultados'!$L$8:$L$705,0),7))</f>
        <v/>
      </c>
      <c r="H23" s="4" t="str">
        <f>IF(INDEX('Consolidado Resultados'!$A$8:$L$705,MATCH('Desagregacion virtual'!$L23,'Consolidado Resultados'!$L$8:$L$705,0),3)=0,"",INDEX('Consolidado Resultados'!$A$8:$L$705,MATCH('Desagregacion virtual'!$L23,'Consolidado Resultados'!$L$8:$L$705,0),8))</f>
        <v/>
      </c>
      <c r="I23" s="56" t="str">
        <f>IF(INDEX('Consolidado Resultados'!$A$8:$L$705,MATCH('Desagregacion virtual'!$L23,'Consolidado Resultados'!$L$8:$L$705,0),3)=0,"",INDEX('Consolidado Resultados'!$A$8:$L$705,MATCH('Desagregacion virtual'!$L23,'Consolidado Resultados'!$L$8:$L$705,0),9))</f>
        <v/>
      </c>
      <c r="J23" s="56" t="str">
        <f>IF(INDEX('Consolidado Resultados'!$A$8:$L$705,MATCH('Desagregacion virtual'!$L23,'Consolidado Resultados'!$L$8:$L$705,0),3)=0,"",INDEX('Consolidado Resultados'!$A$8:$L$705,MATCH('Desagregacion virtual'!$L23,'Consolidado Resultados'!$L$8:$L$705,0),10))</f>
        <v/>
      </c>
      <c r="K23" s="3">
        <f>+IFERROR(INDEX('Ofertas insignia'!$B$17:$M$52,MATCH('Desagregacion virtual'!$B23,'Ofertas insignia'!$B$17:$B$52,0),MATCH('Desagregacion virtual'!$K$14,'Ofertas insignia'!$B$16:$M$16,0)),"")</f>
        <v>9</v>
      </c>
      <c r="L23" s="38" t="str">
        <f t="shared" si="0"/>
        <v>Oferta 9Desagregación virtual del bucle local</v>
      </c>
      <c r="M23" s="7"/>
    </row>
    <row r="24" spans="1:14" x14ac:dyDescent="0.35">
      <c r="A24" s="30">
        <f t="shared" si="1"/>
        <v>10</v>
      </c>
      <c r="B24" s="2" t="str">
        <f>IF(INDEX('Consolidado Resultados'!$A$8:$L$705,MATCH('Ofertas insignia'!$A26,'Consolidado Resultados'!$A$8:$A$705,0),3)=0,"",INDEX('Consolidado Resultados'!$A$8:$L$705,MATCH('Ofertas insignia'!$A26,'Consolidado Resultados'!$A$8:$A$705,0),3))</f>
        <v>Oferta 10</v>
      </c>
      <c r="C24" s="3" t="str">
        <f>IF(INDEX('Consolidado Resultados'!$A$8:$L$705,MATCH('Desagregacion virtual'!$L24,'Consolidado Resultados'!$L$8:$L$705,0),3)=0,"",INDEX('Consolidado Resultados'!$A$8:$L$705,MATCH('Desagregacion virtual'!$L24,'Consolidado Resultados'!$L$8:$L$705,0),3))</f>
        <v/>
      </c>
      <c r="D24" s="4" t="str">
        <f>IF(INDEX('Consolidado Resultados'!$A$8:$L$705,MATCH('Desagregacion virtual'!$L24,'Consolidado Resultados'!$L$8:$L$705,0),3)=0,"",INDEX('Consolidado Resultados'!$A$8:$L$705,MATCH('Desagregacion virtual'!$L24,'Consolidado Resultados'!$L$8:$L$705,0),4))</f>
        <v/>
      </c>
      <c r="E24" s="4" t="str">
        <f>IF(INDEX('Consolidado Resultados'!$A$8:$L$705,MATCH('Desagregacion virtual'!$L24,'Consolidado Resultados'!$L$8:$L$705,0),3)=0,"",INDEX('Consolidado Resultados'!$A$8:$L$705,MATCH('Desagregacion virtual'!$L24,'Consolidado Resultados'!$L$8:$L$705,0),5))</f>
        <v/>
      </c>
      <c r="F24" s="4" t="str">
        <f>IF(INDEX('Consolidado Resultados'!$A$8:$L$705,MATCH('Desagregacion virtual'!$L24,'Consolidado Resultados'!$L$8:$L$705,0),3)=0,"",INDEX('Consolidado Resultados'!$A$8:$L$705,MATCH('Desagregacion virtual'!$L24,'Consolidado Resultados'!$L$8:$L$705,0),6))</f>
        <v/>
      </c>
      <c r="G24" s="4" t="str">
        <f>IF(INDEX('Consolidado Resultados'!$A$8:$L$705,MATCH('Desagregacion virtual'!$L24,'Consolidado Resultados'!$L$8:$L$705,0),3)=0,"",INDEX('Consolidado Resultados'!$A$8:$L$705,MATCH('Desagregacion virtual'!$L24,'Consolidado Resultados'!$L$8:$L$705,0),7))</f>
        <v/>
      </c>
      <c r="H24" s="4" t="str">
        <f>IF(INDEX('Consolidado Resultados'!$A$8:$L$705,MATCH('Desagregacion virtual'!$L24,'Consolidado Resultados'!$L$8:$L$705,0),3)=0,"",INDEX('Consolidado Resultados'!$A$8:$L$705,MATCH('Desagregacion virtual'!$L24,'Consolidado Resultados'!$L$8:$L$705,0),8))</f>
        <v/>
      </c>
      <c r="I24" s="56" t="str">
        <f>IF(INDEX('Consolidado Resultados'!$A$8:$L$705,MATCH('Desagregacion virtual'!$L24,'Consolidado Resultados'!$L$8:$L$705,0),3)=0,"",INDEX('Consolidado Resultados'!$A$8:$L$705,MATCH('Desagregacion virtual'!$L24,'Consolidado Resultados'!$L$8:$L$705,0),9))</f>
        <v/>
      </c>
      <c r="J24" s="56" t="str">
        <f>IF(INDEX('Consolidado Resultados'!$A$8:$L$705,MATCH('Desagregacion virtual'!$L24,'Consolidado Resultados'!$L$8:$L$705,0),3)=0,"",INDEX('Consolidado Resultados'!$A$8:$L$705,MATCH('Desagregacion virtual'!$L24,'Consolidado Resultados'!$L$8:$L$705,0),10))</f>
        <v/>
      </c>
      <c r="K24" s="3">
        <f>+IFERROR(INDEX('Ofertas insignia'!$B$17:$M$52,MATCH('Desagregacion virtual'!$B24,'Ofertas insignia'!$B$17:$B$52,0),MATCH('Desagregacion virtual'!$K$14,'Ofertas insignia'!$B$16:$M$16,0)),"")</f>
        <v>10</v>
      </c>
      <c r="L24" s="38" t="str">
        <f t="shared" si="0"/>
        <v>Oferta 10Desagregación virtual del bucle local</v>
      </c>
    </row>
    <row r="25" spans="1:14" x14ac:dyDescent="0.35">
      <c r="A25" s="30">
        <f t="shared" si="1"/>
        <v>11</v>
      </c>
      <c r="B25" s="2" t="str">
        <f>IF(INDEX('Consolidado Resultados'!$A$8:$L$705,MATCH('Ofertas insignia'!$A27,'Consolidado Resultados'!$A$8:$A$705,0),3)=0,"",INDEX('Consolidado Resultados'!$A$8:$L$705,MATCH('Ofertas insignia'!$A27,'Consolidado Resultados'!$A$8:$A$705,0),3))</f>
        <v>Oferta 11</v>
      </c>
      <c r="C25" s="3" t="str">
        <f>IF(INDEX('Consolidado Resultados'!$A$8:$L$705,MATCH('Desagregacion virtual'!$L25,'Consolidado Resultados'!$L$8:$L$705,0),3)=0,"",INDEX('Consolidado Resultados'!$A$8:$L$705,MATCH('Desagregacion virtual'!$L25,'Consolidado Resultados'!$L$8:$L$705,0),3))</f>
        <v/>
      </c>
      <c r="D25" s="4" t="str">
        <f>IF(INDEX('Consolidado Resultados'!$A$8:$L$705,MATCH('Desagregacion virtual'!$L25,'Consolidado Resultados'!$L$8:$L$705,0),3)=0,"",INDEX('Consolidado Resultados'!$A$8:$L$705,MATCH('Desagregacion virtual'!$L25,'Consolidado Resultados'!$L$8:$L$705,0),4))</f>
        <v/>
      </c>
      <c r="E25" s="4" t="str">
        <f>IF(INDEX('Consolidado Resultados'!$A$8:$L$705,MATCH('Desagregacion virtual'!$L25,'Consolidado Resultados'!$L$8:$L$705,0),3)=0,"",INDEX('Consolidado Resultados'!$A$8:$L$705,MATCH('Desagregacion virtual'!$L25,'Consolidado Resultados'!$L$8:$L$705,0),5))</f>
        <v/>
      </c>
      <c r="F25" s="4" t="str">
        <f>IF(INDEX('Consolidado Resultados'!$A$8:$L$705,MATCH('Desagregacion virtual'!$L25,'Consolidado Resultados'!$L$8:$L$705,0),3)=0,"",INDEX('Consolidado Resultados'!$A$8:$L$705,MATCH('Desagregacion virtual'!$L25,'Consolidado Resultados'!$L$8:$L$705,0),6))</f>
        <v/>
      </c>
      <c r="G25" s="4" t="str">
        <f>IF(INDEX('Consolidado Resultados'!$A$8:$L$705,MATCH('Desagregacion virtual'!$L25,'Consolidado Resultados'!$L$8:$L$705,0),3)=0,"",INDEX('Consolidado Resultados'!$A$8:$L$705,MATCH('Desagregacion virtual'!$L25,'Consolidado Resultados'!$L$8:$L$705,0),7))</f>
        <v/>
      </c>
      <c r="H25" s="4" t="str">
        <f>IF(INDEX('Consolidado Resultados'!$A$8:$L$705,MATCH('Desagregacion virtual'!$L25,'Consolidado Resultados'!$L$8:$L$705,0),3)=0,"",INDEX('Consolidado Resultados'!$A$8:$L$705,MATCH('Desagregacion virtual'!$L25,'Consolidado Resultados'!$L$8:$L$705,0),8))</f>
        <v/>
      </c>
      <c r="I25" s="56" t="str">
        <f>IF(INDEX('Consolidado Resultados'!$A$8:$L$705,MATCH('Desagregacion virtual'!$L25,'Consolidado Resultados'!$L$8:$L$705,0),3)=0,"",INDEX('Consolidado Resultados'!$A$8:$L$705,MATCH('Desagregacion virtual'!$L25,'Consolidado Resultados'!$L$8:$L$705,0),9))</f>
        <v/>
      </c>
      <c r="J25" s="56" t="str">
        <f>IF(INDEX('Consolidado Resultados'!$A$8:$L$705,MATCH('Desagregacion virtual'!$L25,'Consolidado Resultados'!$L$8:$L$705,0),3)=0,"",INDEX('Consolidado Resultados'!$A$8:$L$705,MATCH('Desagregacion virtual'!$L25,'Consolidado Resultados'!$L$8:$L$705,0),10))</f>
        <v/>
      </c>
      <c r="K25" s="3">
        <f>+IFERROR(INDEX('Ofertas insignia'!$B$17:$M$52,MATCH('Desagregacion virtual'!$B25,'Ofertas insignia'!$B$17:$B$52,0),MATCH('Desagregacion virtual'!$K$14,'Ofertas insignia'!$B$16:$M$16,0)),"")</f>
        <v>11</v>
      </c>
      <c r="L25" s="38" t="str">
        <f t="shared" si="0"/>
        <v>Oferta 11Desagregación virtual del bucle local</v>
      </c>
    </row>
    <row r="26" spans="1:14" x14ac:dyDescent="0.35">
      <c r="A26" s="30">
        <f t="shared" si="1"/>
        <v>12</v>
      </c>
      <c r="B26" s="2" t="str">
        <f>IF(INDEX('Consolidado Resultados'!$A$8:$L$705,MATCH('Ofertas insignia'!$A28,'Consolidado Resultados'!$A$8:$A$705,0),3)=0,"",INDEX('Consolidado Resultados'!$A$8:$L$705,MATCH('Ofertas insignia'!$A28,'Consolidado Resultados'!$A$8:$A$705,0),3))</f>
        <v>Oferta 12</v>
      </c>
      <c r="C26" s="3" t="str">
        <f>IF(INDEX('Consolidado Resultados'!$A$8:$L$705,MATCH('Desagregacion virtual'!$L26,'Consolidado Resultados'!$L$8:$L$705,0),3)=0,"",INDEX('Consolidado Resultados'!$A$8:$L$705,MATCH('Desagregacion virtual'!$L26,'Consolidado Resultados'!$L$8:$L$705,0),3))</f>
        <v/>
      </c>
      <c r="D26" s="4" t="str">
        <f>IF(INDEX('Consolidado Resultados'!$A$8:$L$705,MATCH('Desagregacion virtual'!$L26,'Consolidado Resultados'!$L$8:$L$705,0),3)=0,"",INDEX('Consolidado Resultados'!$A$8:$L$705,MATCH('Desagregacion virtual'!$L26,'Consolidado Resultados'!$L$8:$L$705,0),4))</f>
        <v/>
      </c>
      <c r="E26" s="4" t="str">
        <f>IF(INDEX('Consolidado Resultados'!$A$8:$L$705,MATCH('Desagregacion virtual'!$L26,'Consolidado Resultados'!$L$8:$L$705,0),3)=0,"",INDEX('Consolidado Resultados'!$A$8:$L$705,MATCH('Desagregacion virtual'!$L26,'Consolidado Resultados'!$L$8:$L$705,0),5))</f>
        <v/>
      </c>
      <c r="F26" s="4" t="str">
        <f>IF(INDEX('Consolidado Resultados'!$A$8:$L$705,MATCH('Desagregacion virtual'!$L26,'Consolidado Resultados'!$L$8:$L$705,0),3)=0,"",INDEX('Consolidado Resultados'!$A$8:$L$705,MATCH('Desagregacion virtual'!$L26,'Consolidado Resultados'!$L$8:$L$705,0),6))</f>
        <v/>
      </c>
      <c r="G26" s="4" t="str">
        <f>IF(INDEX('Consolidado Resultados'!$A$8:$L$705,MATCH('Desagregacion virtual'!$L26,'Consolidado Resultados'!$L$8:$L$705,0),3)=0,"",INDEX('Consolidado Resultados'!$A$8:$L$705,MATCH('Desagregacion virtual'!$L26,'Consolidado Resultados'!$L$8:$L$705,0),7))</f>
        <v/>
      </c>
      <c r="H26" s="4" t="str">
        <f>IF(INDEX('Consolidado Resultados'!$A$8:$L$705,MATCH('Desagregacion virtual'!$L26,'Consolidado Resultados'!$L$8:$L$705,0),3)=0,"",INDEX('Consolidado Resultados'!$A$8:$L$705,MATCH('Desagregacion virtual'!$L26,'Consolidado Resultados'!$L$8:$L$705,0),8))</f>
        <v/>
      </c>
      <c r="I26" s="56" t="str">
        <f>IF(INDEX('Consolidado Resultados'!$A$8:$L$705,MATCH('Desagregacion virtual'!$L26,'Consolidado Resultados'!$L$8:$L$705,0),3)=0,"",INDEX('Consolidado Resultados'!$A$8:$L$705,MATCH('Desagregacion virtual'!$L26,'Consolidado Resultados'!$L$8:$L$705,0),9))</f>
        <v/>
      </c>
      <c r="J26" s="56" t="str">
        <f>IF(INDEX('Consolidado Resultados'!$A$8:$L$705,MATCH('Desagregacion virtual'!$L26,'Consolidado Resultados'!$L$8:$L$705,0),3)=0,"",INDEX('Consolidado Resultados'!$A$8:$L$705,MATCH('Desagregacion virtual'!$L26,'Consolidado Resultados'!$L$8:$L$705,0),10))</f>
        <v/>
      </c>
      <c r="K26" s="3">
        <f>+IFERROR(INDEX('Ofertas insignia'!$B$17:$M$52,MATCH('Desagregacion virtual'!$B26,'Ofertas insignia'!$B$17:$B$52,0),MATCH('Desagregacion virtual'!$K$14,'Ofertas insignia'!$B$16:$M$16,0)),"")</f>
        <v>12</v>
      </c>
      <c r="L26" s="38" t="str">
        <f t="shared" si="0"/>
        <v>Oferta 12Desagregación virtual del bucle local</v>
      </c>
    </row>
    <row r="27" spans="1:14" x14ac:dyDescent="0.35">
      <c r="A27" s="30">
        <f t="shared" si="1"/>
        <v>13</v>
      </c>
      <c r="B27" s="2" t="str">
        <f>IF(INDEX('Consolidado Resultados'!$A$8:$L$705,MATCH('Ofertas insignia'!$A29,'Consolidado Resultados'!$A$8:$A$705,0),3)=0,"",INDEX('Consolidado Resultados'!$A$8:$L$705,MATCH('Ofertas insignia'!$A29,'Consolidado Resultados'!$A$8:$A$705,0),3))</f>
        <v>Oferta 13</v>
      </c>
      <c r="C27" s="3" t="str">
        <f>IF(INDEX('Consolidado Resultados'!$A$8:$L$705,MATCH('Desagregacion virtual'!$L27,'Consolidado Resultados'!$L$8:$L$705,0),3)=0,"",INDEX('Consolidado Resultados'!$A$8:$L$705,MATCH('Desagregacion virtual'!$L27,'Consolidado Resultados'!$L$8:$L$705,0),3))</f>
        <v/>
      </c>
      <c r="D27" s="4" t="str">
        <f>IF(INDEX('Consolidado Resultados'!$A$8:$L$705,MATCH('Desagregacion virtual'!$L27,'Consolidado Resultados'!$L$8:$L$705,0),3)=0,"",INDEX('Consolidado Resultados'!$A$8:$L$705,MATCH('Desagregacion virtual'!$L27,'Consolidado Resultados'!$L$8:$L$705,0),4))</f>
        <v/>
      </c>
      <c r="E27" s="4" t="str">
        <f>IF(INDEX('Consolidado Resultados'!$A$8:$L$705,MATCH('Desagregacion virtual'!$L27,'Consolidado Resultados'!$L$8:$L$705,0),3)=0,"",INDEX('Consolidado Resultados'!$A$8:$L$705,MATCH('Desagregacion virtual'!$L27,'Consolidado Resultados'!$L$8:$L$705,0),5))</f>
        <v/>
      </c>
      <c r="F27" s="4" t="str">
        <f>IF(INDEX('Consolidado Resultados'!$A$8:$L$705,MATCH('Desagregacion virtual'!$L27,'Consolidado Resultados'!$L$8:$L$705,0),3)=0,"",INDEX('Consolidado Resultados'!$A$8:$L$705,MATCH('Desagregacion virtual'!$L27,'Consolidado Resultados'!$L$8:$L$705,0),6))</f>
        <v/>
      </c>
      <c r="G27" s="4" t="str">
        <f>IF(INDEX('Consolidado Resultados'!$A$8:$L$705,MATCH('Desagregacion virtual'!$L27,'Consolidado Resultados'!$L$8:$L$705,0),3)=0,"",INDEX('Consolidado Resultados'!$A$8:$L$705,MATCH('Desagregacion virtual'!$L27,'Consolidado Resultados'!$L$8:$L$705,0),7))</f>
        <v/>
      </c>
      <c r="H27" s="4" t="str">
        <f>IF(INDEX('Consolidado Resultados'!$A$8:$L$705,MATCH('Desagregacion virtual'!$L27,'Consolidado Resultados'!$L$8:$L$705,0),3)=0,"",INDEX('Consolidado Resultados'!$A$8:$L$705,MATCH('Desagregacion virtual'!$L27,'Consolidado Resultados'!$L$8:$L$705,0),8))</f>
        <v/>
      </c>
      <c r="I27" s="56" t="str">
        <f>IF(INDEX('Consolidado Resultados'!$A$8:$L$705,MATCH('Desagregacion virtual'!$L27,'Consolidado Resultados'!$L$8:$L$705,0),3)=0,"",INDEX('Consolidado Resultados'!$A$8:$L$705,MATCH('Desagregacion virtual'!$L27,'Consolidado Resultados'!$L$8:$L$705,0),9))</f>
        <v/>
      </c>
      <c r="J27" s="56" t="str">
        <f>IF(INDEX('Consolidado Resultados'!$A$8:$L$705,MATCH('Desagregacion virtual'!$L27,'Consolidado Resultados'!$L$8:$L$705,0),3)=0,"",INDEX('Consolidado Resultados'!$A$8:$L$705,MATCH('Desagregacion virtual'!$L27,'Consolidado Resultados'!$L$8:$L$705,0),10))</f>
        <v/>
      </c>
      <c r="K27" s="3">
        <f>+IFERROR(INDEX('Ofertas insignia'!$B$17:$M$52,MATCH('Desagregacion virtual'!$B27,'Ofertas insignia'!$B$17:$B$52,0),MATCH('Desagregacion virtual'!$K$14,'Ofertas insignia'!$B$16:$M$16,0)),"")</f>
        <v>13</v>
      </c>
      <c r="L27" s="38" t="str">
        <f t="shared" si="0"/>
        <v>Oferta 13Desagregación virtual del bucle local</v>
      </c>
    </row>
    <row r="28" spans="1:14" x14ac:dyDescent="0.35">
      <c r="A28" s="30">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virtual'!$L28,'Consolidado Resultados'!$L$8:$L$705,0),3)=0,"",INDEX('Consolidado Resultados'!$A$8:$L$705,MATCH('Desagregacion virtual'!$L28,'Consolidado Resultados'!$L$8:$L$705,0),3))</f>
        <v/>
      </c>
      <c r="D28" s="4" t="str">
        <f>IF(INDEX('Consolidado Resultados'!$A$8:$L$705,MATCH('Desagregacion virtual'!$L28,'Consolidado Resultados'!$L$8:$L$705,0),3)=0,"",INDEX('Consolidado Resultados'!$A$8:$L$705,MATCH('Desagregacion virtual'!$L28,'Consolidado Resultados'!$L$8:$L$705,0),4))</f>
        <v/>
      </c>
      <c r="E28" s="4" t="str">
        <f>IF(INDEX('Consolidado Resultados'!$A$8:$L$705,MATCH('Desagregacion virtual'!$L28,'Consolidado Resultados'!$L$8:$L$705,0),3)=0,"",INDEX('Consolidado Resultados'!$A$8:$L$705,MATCH('Desagregacion virtual'!$L28,'Consolidado Resultados'!$L$8:$L$705,0),5))</f>
        <v/>
      </c>
      <c r="F28" s="4" t="str">
        <f>IF(INDEX('Consolidado Resultados'!$A$8:$L$705,MATCH('Desagregacion virtual'!$L28,'Consolidado Resultados'!$L$8:$L$705,0),3)=0,"",INDEX('Consolidado Resultados'!$A$8:$L$705,MATCH('Desagregacion virtual'!$L28,'Consolidado Resultados'!$L$8:$L$705,0),6))</f>
        <v/>
      </c>
      <c r="G28" s="4" t="str">
        <f>IF(INDEX('Consolidado Resultados'!$A$8:$L$705,MATCH('Desagregacion virtual'!$L28,'Consolidado Resultados'!$L$8:$L$705,0),3)=0,"",INDEX('Consolidado Resultados'!$A$8:$L$705,MATCH('Desagregacion virtual'!$L28,'Consolidado Resultados'!$L$8:$L$705,0),7))</f>
        <v/>
      </c>
      <c r="H28" s="4" t="str">
        <f>IF(INDEX('Consolidado Resultados'!$A$8:$L$705,MATCH('Desagregacion virtual'!$L28,'Consolidado Resultados'!$L$8:$L$705,0),3)=0,"",INDEX('Consolidado Resultados'!$A$8:$L$705,MATCH('Desagregacion virtual'!$L28,'Consolidado Resultados'!$L$8:$L$705,0),8))</f>
        <v/>
      </c>
      <c r="I28" s="56" t="str">
        <f>IF(INDEX('Consolidado Resultados'!$A$8:$L$705,MATCH('Desagregacion virtual'!$L28,'Consolidado Resultados'!$L$8:$L$705,0),3)=0,"",INDEX('Consolidado Resultados'!$A$8:$L$705,MATCH('Desagregacion virtual'!$L28,'Consolidado Resultados'!$L$8:$L$705,0),9))</f>
        <v/>
      </c>
      <c r="J28" s="56" t="str">
        <f>IF(INDEX('Consolidado Resultados'!$A$8:$L$705,MATCH('Desagregacion virtual'!$L28,'Consolidado Resultados'!$L$8:$L$705,0),3)=0,"",INDEX('Consolidado Resultados'!$A$8:$L$705,MATCH('Desagregacion virtual'!$L28,'Consolidado Resultados'!$L$8:$L$705,0),10))</f>
        <v/>
      </c>
      <c r="K28" s="3" t="str">
        <f>+IFERROR(INDEX('Ofertas insignia'!$B$17:$M$52,MATCH('Desagregacion virtual'!$B28,'Ofertas insignia'!$B$17:$B$52,0),MATCH('Desagregacion virtual'!$K$14,'Ofertas insignia'!$B$16:$M$16,0)),"")</f>
        <v/>
      </c>
      <c r="L28" s="38" t="str">
        <f t="shared" si="0"/>
        <v>Desagregación virtual del bucle local</v>
      </c>
    </row>
    <row r="29" spans="1:14" x14ac:dyDescent="0.35">
      <c r="A29" s="30">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virtual'!$L29,'Consolidado Resultados'!$L$8:$L$705,0),3)=0,"",INDEX('Consolidado Resultados'!$A$8:$L$705,MATCH('Desagregacion virtual'!$L29,'Consolidado Resultados'!$L$8:$L$705,0),3))</f>
        <v/>
      </c>
      <c r="D29" s="4" t="str">
        <f>IF(INDEX('Consolidado Resultados'!$A$8:$L$705,MATCH('Desagregacion virtual'!$L29,'Consolidado Resultados'!$L$8:$L$705,0),3)=0,"",INDEX('Consolidado Resultados'!$A$8:$L$705,MATCH('Desagregacion virtual'!$L29,'Consolidado Resultados'!$L$8:$L$705,0),4))</f>
        <v/>
      </c>
      <c r="E29" s="4" t="str">
        <f>IF(INDEX('Consolidado Resultados'!$A$8:$L$705,MATCH('Desagregacion virtual'!$L29,'Consolidado Resultados'!$L$8:$L$705,0),3)=0,"",INDEX('Consolidado Resultados'!$A$8:$L$705,MATCH('Desagregacion virtual'!$L29,'Consolidado Resultados'!$L$8:$L$705,0),5))</f>
        <v/>
      </c>
      <c r="F29" s="4" t="str">
        <f>IF(INDEX('Consolidado Resultados'!$A$8:$L$705,MATCH('Desagregacion virtual'!$L29,'Consolidado Resultados'!$L$8:$L$705,0),3)=0,"",INDEX('Consolidado Resultados'!$A$8:$L$705,MATCH('Desagregacion virtual'!$L29,'Consolidado Resultados'!$L$8:$L$705,0),6))</f>
        <v/>
      </c>
      <c r="G29" s="4" t="str">
        <f>IF(INDEX('Consolidado Resultados'!$A$8:$L$705,MATCH('Desagregacion virtual'!$L29,'Consolidado Resultados'!$L$8:$L$705,0),3)=0,"",INDEX('Consolidado Resultados'!$A$8:$L$705,MATCH('Desagregacion virtual'!$L29,'Consolidado Resultados'!$L$8:$L$705,0),7))</f>
        <v/>
      </c>
      <c r="H29" s="4" t="str">
        <f>IF(INDEX('Consolidado Resultados'!$A$8:$L$705,MATCH('Desagregacion virtual'!$L29,'Consolidado Resultados'!$L$8:$L$705,0),3)=0,"",INDEX('Consolidado Resultados'!$A$8:$L$705,MATCH('Desagregacion virtual'!$L29,'Consolidado Resultados'!$L$8:$L$705,0),8))</f>
        <v/>
      </c>
      <c r="I29" s="56" t="str">
        <f>IF(INDEX('Consolidado Resultados'!$A$8:$L$705,MATCH('Desagregacion virtual'!$L29,'Consolidado Resultados'!$L$8:$L$705,0),3)=0,"",INDEX('Consolidado Resultados'!$A$8:$L$705,MATCH('Desagregacion virtual'!$L29,'Consolidado Resultados'!$L$8:$L$705,0),9))</f>
        <v/>
      </c>
      <c r="J29" s="56" t="str">
        <f>IF(INDEX('Consolidado Resultados'!$A$8:$L$705,MATCH('Desagregacion virtual'!$L29,'Consolidado Resultados'!$L$8:$L$705,0),3)=0,"",INDEX('Consolidado Resultados'!$A$8:$L$705,MATCH('Desagregacion virtual'!$L29,'Consolidado Resultados'!$L$8:$L$705,0),10))</f>
        <v/>
      </c>
      <c r="K29" s="3" t="str">
        <f>+IFERROR(INDEX('Ofertas insignia'!$B$17:$M$52,MATCH('Desagregacion virtual'!$B29,'Ofertas insignia'!$B$17:$B$52,0),MATCH('Desagregacion virtual'!$K$14,'Ofertas insignia'!$B$16:$M$16,0)),"")</f>
        <v/>
      </c>
      <c r="L29" s="38" t="str">
        <f t="shared" si="0"/>
        <v>Desagregación virtual del bucle local</v>
      </c>
    </row>
    <row r="30" spans="1:14" x14ac:dyDescent="0.35">
      <c r="A30" s="30">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virtual'!$L30,'Consolidado Resultados'!$L$8:$L$705,0),3)=0,"",INDEX('Consolidado Resultados'!$A$8:$L$705,MATCH('Desagregacion virtual'!$L30,'Consolidado Resultados'!$L$8:$L$705,0),3))</f>
        <v/>
      </c>
      <c r="D30" s="4" t="str">
        <f>IF(INDEX('Consolidado Resultados'!$A$8:$L$705,MATCH('Desagregacion virtual'!$L30,'Consolidado Resultados'!$L$8:$L$705,0),3)=0,"",INDEX('Consolidado Resultados'!$A$8:$L$705,MATCH('Desagregacion virtual'!$L30,'Consolidado Resultados'!$L$8:$L$705,0),4))</f>
        <v/>
      </c>
      <c r="E30" s="4" t="str">
        <f>IF(INDEX('Consolidado Resultados'!$A$8:$L$705,MATCH('Desagregacion virtual'!$L30,'Consolidado Resultados'!$L$8:$L$705,0),3)=0,"",INDEX('Consolidado Resultados'!$A$8:$L$705,MATCH('Desagregacion virtual'!$L30,'Consolidado Resultados'!$L$8:$L$705,0),5))</f>
        <v/>
      </c>
      <c r="F30" s="4" t="str">
        <f>IF(INDEX('Consolidado Resultados'!$A$8:$L$705,MATCH('Desagregacion virtual'!$L30,'Consolidado Resultados'!$L$8:$L$705,0),3)=0,"",INDEX('Consolidado Resultados'!$A$8:$L$705,MATCH('Desagregacion virtual'!$L30,'Consolidado Resultados'!$L$8:$L$705,0),6))</f>
        <v/>
      </c>
      <c r="G30" s="4" t="str">
        <f>IF(INDEX('Consolidado Resultados'!$A$8:$L$705,MATCH('Desagregacion virtual'!$L30,'Consolidado Resultados'!$L$8:$L$705,0),3)=0,"",INDEX('Consolidado Resultados'!$A$8:$L$705,MATCH('Desagregacion virtual'!$L30,'Consolidado Resultados'!$L$8:$L$705,0),7))</f>
        <v/>
      </c>
      <c r="H30" s="4" t="str">
        <f>IF(INDEX('Consolidado Resultados'!$A$8:$L$705,MATCH('Desagregacion virtual'!$L30,'Consolidado Resultados'!$L$8:$L$705,0),3)=0,"",INDEX('Consolidado Resultados'!$A$8:$L$705,MATCH('Desagregacion virtual'!$L30,'Consolidado Resultados'!$L$8:$L$705,0),8))</f>
        <v/>
      </c>
      <c r="I30" s="56" t="str">
        <f>IF(INDEX('Consolidado Resultados'!$A$8:$L$705,MATCH('Desagregacion virtual'!$L30,'Consolidado Resultados'!$L$8:$L$705,0),3)=0,"",INDEX('Consolidado Resultados'!$A$8:$L$705,MATCH('Desagregacion virtual'!$L30,'Consolidado Resultados'!$L$8:$L$705,0),9))</f>
        <v/>
      </c>
      <c r="J30" s="56" t="str">
        <f>IF(INDEX('Consolidado Resultados'!$A$8:$L$705,MATCH('Desagregacion virtual'!$L30,'Consolidado Resultados'!$L$8:$L$705,0),3)=0,"",INDEX('Consolidado Resultados'!$A$8:$L$705,MATCH('Desagregacion virtual'!$L30,'Consolidado Resultados'!$L$8:$L$705,0),10))</f>
        <v/>
      </c>
      <c r="K30" s="3" t="str">
        <f>+IFERROR(INDEX('Ofertas insignia'!$B$17:$M$52,MATCH('Desagregacion virtual'!$B30,'Ofertas insignia'!$B$17:$B$52,0),MATCH('Desagregacion virtual'!$K$14,'Ofertas insignia'!$B$16:$M$16,0)),"")</f>
        <v/>
      </c>
      <c r="L30" s="38" t="str">
        <f t="shared" si="0"/>
        <v>Desagregación virtual del bucle local</v>
      </c>
    </row>
    <row r="31" spans="1:14" x14ac:dyDescent="0.35">
      <c r="A31" s="30">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virtual'!$L31,'Consolidado Resultados'!$L$8:$L$705,0),3)=0,"",INDEX('Consolidado Resultados'!$A$8:$L$705,MATCH('Desagregacion virtual'!$L31,'Consolidado Resultados'!$L$8:$L$705,0),3))</f>
        <v/>
      </c>
      <c r="D31" s="4" t="str">
        <f>IF(INDEX('Consolidado Resultados'!$A$8:$L$705,MATCH('Desagregacion virtual'!$L31,'Consolidado Resultados'!$L$8:$L$705,0),3)=0,"",INDEX('Consolidado Resultados'!$A$8:$L$705,MATCH('Desagregacion virtual'!$L31,'Consolidado Resultados'!$L$8:$L$705,0),4))</f>
        <v/>
      </c>
      <c r="E31" s="4" t="str">
        <f>IF(INDEX('Consolidado Resultados'!$A$8:$L$705,MATCH('Desagregacion virtual'!$L31,'Consolidado Resultados'!$L$8:$L$705,0),3)=0,"",INDEX('Consolidado Resultados'!$A$8:$L$705,MATCH('Desagregacion virtual'!$L31,'Consolidado Resultados'!$L$8:$L$705,0),5))</f>
        <v/>
      </c>
      <c r="F31" s="4" t="str">
        <f>IF(INDEX('Consolidado Resultados'!$A$8:$L$705,MATCH('Desagregacion virtual'!$L31,'Consolidado Resultados'!$L$8:$L$705,0),3)=0,"",INDEX('Consolidado Resultados'!$A$8:$L$705,MATCH('Desagregacion virtual'!$L31,'Consolidado Resultados'!$L$8:$L$705,0),6))</f>
        <v/>
      </c>
      <c r="G31" s="4" t="str">
        <f>IF(INDEX('Consolidado Resultados'!$A$8:$L$705,MATCH('Desagregacion virtual'!$L31,'Consolidado Resultados'!$L$8:$L$705,0),3)=0,"",INDEX('Consolidado Resultados'!$A$8:$L$705,MATCH('Desagregacion virtual'!$L31,'Consolidado Resultados'!$L$8:$L$705,0),7))</f>
        <v/>
      </c>
      <c r="H31" s="4" t="str">
        <f>IF(INDEX('Consolidado Resultados'!$A$8:$L$705,MATCH('Desagregacion virtual'!$L31,'Consolidado Resultados'!$L$8:$L$705,0),3)=0,"",INDEX('Consolidado Resultados'!$A$8:$L$705,MATCH('Desagregacion virtual'!$L31,'Consolidado Resultados'!$L$8:$L$705,0),8))</f>
        <v/>
      </c>
      <c r="I31" s="56" t="str">
        <f>IF(INDEX('Consolidado Resultados'!$A$8:$L$705,MATCH('Desagregacion virtual'!$L31,'Consolidado Resultados'!$L$8:$L$705,0),3)=0,"",INDEX('Consolidado Resultados'!$A$8:$L$705,MATCH('Desagregacion virtual'!$L31,'Consolidado Resultados'!$L$8:$L$705,0),9))</f>
        <v/>
      </c>
      <c r="J31" s="56" t="str">
        <f>IF(INDEX('Consolidado Resultados'!$A$8:$L$705,MATCH('Desagregacion virtual'!$L31,'Consolidado Resultados'!$L$8:$L$705,0),3)=0,"",INDEX('Consolidado Resultados'!$A$8:$L$705,MATCH('Desagregacion virtual'!$L31,'Consolidado Resultados'!$L$8:$L$705,0),10))</f>
        <v/>
      </c>
      <c r="K31" s="3" t="str">
        <f>+IFERROR(INDEX('Ofertas insignia'!$B$17:$M$52,MATCH('Desagregacion virtual'!$B31,'Ofertas insignia'!$B$17:$B$52,0),MATCH('Desagregacion virtual'!$K$14,'Ofertas insignia'!$B$16:$M$16,0)),"")</f>
        <v/>
      </c>
      <c r="L31" s="38" t="str">
        <f t="shared" si="0"/>
        <v>Desagregación virtual del bucle local</v>
      </c>
    </row>
    <row r="32" spans="1:14" x14ac:dyDescent="0.35">
      <c r="A32" s="30">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virtual'!$L32,'Consolidado Resultados'!$L$8:$L$705,0),3)=0,"",INDEX('Consolidado Resultados'!$A$8:$L$705,MATCH('Desagregacion virtual'!$L32,'Consolidado Resultados'!$L$8:$L$705,0),3))</f>
        <v/>
      </c>
      <c r="D32" s="4" t="str">
        <f>IF(INDEX('Consolidado Resultados'!$A$8:$L$705,MATCH('Desagregacion virtual'!$L32,'Consolidado Resultados'!$L$8:$L$705,0),3)=0,"",INDEX('Consolidado Resultados'!$A$8:$L$705,MATCH('Desagregacion virtual'!$L32,'Consolidado Resultados'!$L$8:$L$705,0),4))</f>
        <v/>
      </c>
      <c r="E32" s="4" t="str">
        <f>IF(INDEX('Consolidado Resultados'!$A$8:$L$705,MATCH('Desagregacion virtual'!$L32,'Consolidado Resultados'!$L$8:$L$705,0),3)=0,"",INDEX('Consolidado Resultados'!$A$8:$L$705,MATCH('Desagregacion virtual'!$L32,'Consolidado Resultados'!$L$8:$L$705,0),5))</f>
        <v/>
      </c>
      <c r="F32" s="4" t="str">
        <f>IF(INDEX('Consolidado Resultados'!$A$8:$L$705,MATCH('Desagregacion virtual'!$L32,'Consolidado Resultados'!$L$8:$L$705,0),3)=0,"",INDEX('Consolidado Resultados'!$A$8:$L$705,MATCH('Desagregacion virtual'!$L32,'Consolidado Resultados'!$L$8:$L$705,0),6))</f>
        <v/>
      </c>
      <c r="G32" s="4" t="str">
        <f>IF(INDEX('Consolidado Resultados'!$A$8:$L$705,MATCH('Desagregacion virtual'!$L32,'Consolidado Resultados'!$L$8:$L$705,0),3)=0,"",INDEX('Consolidado Resultados'!$A$8:$L$705,MATCH('Desagregacion virtual'!$L32,'Consolidado Resultados'!$L$8:$L$705,0),7))</f>
        <v/>
      </c>
      <c r="H32" s="4" t="str">
        <f>IF(INDEX('Consolidado Resultados'!$A$8:$L$705,MATCH('Desagregacion virtual'!$L32,'Consolidado Resultados'!$L$8:$L$705,0),3)=0,"",INDEX('Consolidado Resultados'!$A$8:$L$705,MATCH('Desagregacion virtual'!$L32,'Consolidado Resultados'!$L$8:$L$705,0),8))</f>
        <v/>
      </c>
      <c r="I32" s="56" t="str">
        <f>IF(INDEX('Consolidado Resultados'!$A$8:$L$705,MATCH('Desagregacion virtual'!$L32,'Consolidado Resultados'!$L$8:$L$705,0),3)=0,"",INDEX('Consolidado Resultados'!$A$8:$L$705,MATCH('Desagregacion virtual'!$L32,'Consolidado Resultados'!$L$8:$L$705,0),9))</f>
        <v/>
      </c>
      <c r="J32" s="56" t="str">
        <f>IF(INDEX('Consolidado Resultados'!$A$8:$L$705,MATCH('Desagregacion virtual'!$L32,'Consolidado Resultados'!$L$8:$L$705,0),3)=0,"",INDEX('Consolidado Resultados'!$A$8:$L$705,MATCH('Desagregacion virtual'!$L32,'Consolidado Resultados'!$L$8:$L$705,0),10))</f>
        <v/>
      </c>
      <c r="K32" s="3" t="str">
        <f>+IFERROR(INDEX('Ofertas insignia'!$B$17:$M$52,MATCH('Desagregacion virtual'!$B32,'Ofertas insignia'!$B$17:$B$52,0),MATCH('Desagregacion virtual'!$K$14,'Ofertas insignia'!$B$16:$M$16,0)),"")</f>
        <v/>
      </c>
      <c r="L32" s="38" t="str">
        <f t="shared" si="0"/>
        <v>Desagregación virtual del bucle local</v>
      </c>
    </row>
    <row r="33" spans="1:12" x14ac:dyDescent="0.35">
      <c r="A33" s="30">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virtual'!$L33,'Consolidado Resultados'!$L$8:$L$705,0),3)=0,"",INDEX('Consolidado Resultados'!$A$8:$L$705,MATCH('Desagregacion virtual'!$L33,'Consolidado Resultados'!$L$8:$L$705,0),3))</f>
        <v/>
      </c>
      <c r="D33" s="4" t="str">
        <f>IF(INDEX('Consolidado Resultados'!$A$8:$L$705,MATCH('Desagregacion virtual'!$L33,'Consolidado Resultados'!$L$8:$L$705,0),3)=0,"",INDEX('Consolidado Resultados'!$A$8:$L$705,MATCH('Desagregacion virtual'!$L33,'Consolidado Resultados'!$L$8:$L$705,0),4))</f>
        <v/>
      </c>
      <c r="E33" s="4" t="str">
        <f>IF(INDEX('Consolidado Resultados'!$A$8:$L$705,MATCH('Desagregacion virtual'!$L33,'Consolidado Resultados'!$L$8:$L$705,0),3)=0,"",INDEX('Consolidado Resultados'!$A$8:$L$705,MATCH('Desagregacion virtual'!$L33,'Consolidado Resultados'!$L$8:$L$705,0),5))</f>
        <v/>
      </c>
      <c r="F33" s="4" t="str">
        <f>IF(INDEX('Consolidado Resultados'!$A$8:$L$705,MATCH('Desagregacion virtual'!$L33,'Consolidado Resultados'!$L$8:$L$705,0),3)=0,"",INDEX('Consolidado Resultados'!$A$8:$L$705,MATCH('Desagregacion virtual'!$L33,'Consolidado Resultados'!$L$8:$L$705,0),6))</f>
        <v/>
      </c>
      <c r="G33" s="4" t="str">
        <f>IF(INDEX('Consolidado Resultados'!$A$8:$L$705,MATCH('Desagregacion virtual'!$L33,'Consolidado Resultados'!$L$8:$L$705,0),3)=0,"",INDEX('Consolidado Resultados'!$A$8:$L$705,MATCH('Desagregacion virtual'!$L33,'Consolidado Resultados'!$L$8:$L$705,0),7))</f>
        <v/>
      </c>
      <c r="H33" s="4" t="str">
        <f>IF(INDEX('Consolidado Resultados'!$A$8:$L$705,MATCH('Desagregacion virtual'!$L33,'Consolidado Resultados'!$L$8:$L$705,0),3)=0,"",INDEX('Consolidado Resultados'!$A$8:$L$705,MATCH('Desagregacion virtual'!$L33,'Consolidado Resultados'!$L$8:$L$705,0),8))</f>
        <v/>
      </c>
      <c r="I33" s="56" t="str">
        <f>IF(INDEX('Consolidado Resultados'!$A$8:$L$705,MATCH('Desagregacion virtual'!$L33,'Consolidado Resultados'!$L$8:$L$705,0),3)=0,"",INDEX('Consolidado Resultados'!$A$8:$L$705,MATCH('Desagregacion virtual'!$L33,'Consolidado Resultados'!$L$8:$L$705,0),9))</f>
        <v/>
      </c>
      <c r="J33" s="56" t="str">
        <f>IF(INDEX('Consolidado Resultados'!$A$8:$L$705,MATCH('Desagregacion virtual'!$L33,'Consolidado Resultados'!$L$8:$L$705,0),3)=0,"",INDEX('Consolidado Resultados'!$A$8:$L$705,MATCH('Desagregacion virtual'!$L33,'Consolidado Resultados'!$L$8:$L$705,0),10))</f>
        <v/>
      </c>
      <c r="K33" s="3" t="str">
        <f>+IFERROR(INDEX('Ofertas insignia'!$B$17:$M$52,MATCH('Desagregacion virtual'!$B33,'Ofertas insignia'!$B$17:$B$52,0),MATCH('Desagregacion virtual'!$K$14,'Ofertas insignia'!$B$16:$M$16,0)),"")</f>
        <v/>
      </c>
      <c r="L33" s="38" t="str">
        <f t="shared" si="0"/>
        <v>Desagregación virtual del bucle local</v>
      </c>
    </row>
    <row r="34" spans="1:12" x14ac:dyDescent="0.35">
      <c r="A34" s="30">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virtual'!$L34,'Consolidado Resultados'!$L$8:$L$705,0),3)=0,"",INDEX('Consolidado Resultados'!$A$8:$L$705,MATCH('Desagregacion virtual'!$L34,'Consolidado Resultados'!$L$8:$L$705,0),3))</f>
        <v/>
      </c>
      <c r="D34" s="4" t="str">
        <f>IF(INDEX('Consolidado Resultados'!$A$8:$L$705,MATCH('Desagregacion virtual'!$L34,'Consolidado Resultados'!$L$8:$L$705,0),3)=0,"",INDEX('Consolidado Resultados'!$A$8:$L$705,MATCH('Desagregacion virtual'!$L34,'Consolidado Resultados'!$L$8:$L$705,0),4))</f>
        <v/>
      </c>
      <c r="E34" s="4" t="str">
        <f>IF(INDEX('Consolidado Resultados'!$A$8:$L$705,MATCH('Desagregacion virtual'!$L34,'Consolidado Resultados'!$L$8:$L$705,0),3)=0,"",INDEX('Consolidado Resultados'!$A$8:$L$705,MATCH('Desagregacion virtual'!$L34,'Consolidado Resultados'!$L$8:$L$705,0),5))</f>
        <v/>
      </c>
      <c r="F34" s="4" t="str">
        <f>IF(INDEX('Consolidado Resultados'!$A$8:$L$705,MATCH('Desagregacion virtual'!$L34,'Consolidado Resultados'!$L$8:$L$705,0),3)=0,"",INDEX('Consolidado Resultados'!$A$8:$L$705,MATCH('Desagregacion virtual'!$L34,'Consolidado Resultados'!$L$8:$L$705,0),6))</f>
        <v/>
      </c>
      <c r="G34" s="4" t="str">
        <f>IF(INDEX('Consolidado Resultados'!$A$8:$L$705,MATCH('Desagregacion virtual'!$L34,'Consolidado Resultados'!$L$8:$L$705,0),3)=0,"",INDEX('Consolidado Resultados'!$A$8:$L$705,MATCH('Desagregacion virtual'!$L34,'Consolidado Resultados'!$L$8:$L$705,0),7))</f>
        <v/>
      </c>
      <c r="H34" s="4" t="str">
        <f>IF(INDEX('Consolidado Resultados'!$A$8:$L$705,MATCH('Desagregacion virtual'!$L34,'Consolidado Resultados'!$L$8:$L$705,0),3)=0,"",INDEX('Consolidado Resultados'!$A$8:$L$705,MATCH('Desagregacion virtual'!$L34,'Consolidado Resultados'!$L$8:$L$705,0),8))</f>
        <v/>
      </c>
      <c r="I34" s="56" t="str">
        <f>IF(INDEX('Consolidado Resultados'!$A$8:$L$705,MATCH('Desagregacion virtual'!$L34,'Consolidado Resultados'!$L$8:$L$705,0),3)=0,"",INDEX('Consolidado Resultados'!$A$8:$L$705,MATCH('Desagregacion virtual'!$L34,'Consolidado Resultados'!$L$8:$L$705,0),9))</f>
        <v/>
      </c>
      <c r="J34" s="56" t="str">
        <f>IF(INDEX('Consolidado Resultados'!$A$8:$L$705,MATCH('Desagregacion virtual'!$L34,'Consolidado Resultados'!$L$8:$L$705,0),3)=0,"",INDEX('Consolidado Resultados'!$A$8:$L$705,MATCH('Desagregacion virtual'!$L34,'Consolidado Resultados'!$L$8:$L$705,0),10))</f>
        <v/>
      </c>
      <c r="K34" s="3" t="str">
        <f>+IFERROR(INDEX('Ofertas insignia'!$B$17:$M$52,MATCH('Desagregacion virtual'!$B34,'Ofertas insignia'!$B$17:$B$52,0),MATCH('Desagregacion virtual'!$K$14,'Ofertas insignia'!$B$16:$M$16,0)),"")</f>
        <v/>
      </c>
      <c r="L34" s="38" t="str">
        <f t="shared" si="0"/>
        <v>Desagregación virtual del bucle local</v>
      </c>
    </row>
    <row r="35" spans="1:12" x14ac:dyDescent="0.35">
      <c r="A35" s="30">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virtual'!$L35,'Consolidado Resultados'!$L$8:$L$705,0),3)=0,"",INDEX('Consolidado Resultados'!$A$8:$L$705,MATCH('Desagregacion virtual'!$L35,'Consolidado Resultados'!$L$8:$L$705,0),3))</f>
        <v/>
      </c>
      <c r="D35" s="4" t="str">
        <f>IF(INDEX('Consolidado Resultados'!$A$8:$L$705,MATCH('Desagregacion virtual'!$L35,'Consolidado Resultados'!$L$8:$L$705,0),3)=0,"",INDEX('Consolidado Resultados'!$A$8:$L$705,MATCH('Desagregacion virtual'!$L35,'Consolidado Resultados'!$L$8:$L$705,0),4))</f>
        <v/>
      </c>
      <c r="E35" s="4" t="str">
        <f>IF(INDEX('Consolidado Resultados'!$A$8:$L$705,MATCH('Desagregacion virtual'!$L35,'Consolidado Resultados'!$L$8:$L$705,0),3)=0,"",INDEX('Consolidado Resultados'!$A$8:$L$705,MATCH('Desagregacion virtual'!$L35,'Consolidado Resultados'!$L$8:$L$705,0),5))</f>
        <v/>
      </c>
      <c r="F35" s="4" t="str">
        <f>IF(INDEX('Consolidado Resultados'!$A$8:$L$705,MATCH('Desagregacion virtual'!$L35,'Consolidado Resultados'!$L$8:$L$705,0),3)=0,"",INDEX('Consolidado Resultados'!$A$8:$L$705,MATCH('Desagregacion virtual'!$L35,'Consolidado Resultados'!$L$8:$L$705,0),6))</f>
        <v/>
      </c>
      <c r="G35" s="4" t="str">
        <f>IF(INDEX('Consolidado Resultados'!$A$8:$L$705,MATCH('Desagregacion virtual'!$L35,'Consolidado Resultados'!$L$8:$L$705,0),3)=0,"",INDEX('Consolidado Resultados'!$A$8:$L$705,MATCH('Desagregacion virtual'!$L35,'Consolidado Resultados'!$L$8:$L$705,0),7))</f>
        <v/>
      </c>
      <c r="H35" s="4" t="str">
        <f>IF(INDEX('Consolidado Resultados'!$A$8:$L$705,MATCH('Desagregacion virtual'!$L35,'Consolidado Resultados'!$L$8:$L$705,0),3)=0,"",INDEX('Consolidado Resultados'!$A$8:$L$705,MATCH('Desagregacion virtual'!$L35,'Consolidado Resultados'!$L$8:$L$705,0),8))</f>
        <v/>
      </c>
      <c r="I35" s="56" t="str">
        <f>IF(INDEX('Consolidado Resultados'!$A$8:$L$705,MATCH('Desagregacion virtual'!$L35,'Consolidado Resultados'!$L$8:$L$705,0),3)=0,"",INDEX('Consolidado Resultados'!$A$8:$L$705,MATCH('Desagregacion virtual'!$L35,'Consolidado Resultados'!$L$8:$L$705,0),9))</f>
        <v/>
      </c>
      <c r="J35" s="56" t="str">
        <f>IF(INDEX('Consolidado Resultados'!$A$8:$L$705,MATCH('Desagregacion virtual'!$L35,'Consolidado Resultados'!$L$8:$L$705,0),3)=0,"",INDEX('Consolidado Resultados'!$A$8:$L$705,MATCH('Desagregacion virtual'!$L35,'Consolidado Resultados'!$L$8:$L$705,0),10))</f>
        <v/>
      </c>
      <c r="K35" s="3" t="str">
        <f>+IFERROR(INDEX('Ofertas insignia'!$B$17:$M$52,MATCH('Desagregacion virtual'!$B35,'Ofertas insignia'!$B$17:$B$52,0),MATCH('Desagregacion virtual'!$K$14,'Ofertas insignia'!$B$16:$M$16,0)),"")</f>
        <v/>
      </c>
      <c r="L35" s="38" t="str">
        <f t="shared" si="0"/>
        <v>Desagregación virtual del bucle local</v>
      </c>
    </row>
    <row r="36" spans="1:12" x14ac:dyDescent="0.35">
      <c r="A36" s="30">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virtual'!$L36,'Consolidado Resultados'!$L$8:$L$705,0),3)=0,"",INDEX('Consolidado Resultados'!$A$8:$L$705,MATCH('Desagregacion virtual'!$L36,'Consolidado Resultados'!$L$8:$L$705,0),3))</f>
        <v/>
      </c>
      <c r="D36" s="4" t="str">
        <f>IF(INDEX('Consolidado Resultados'!$A$8:$L$705,MATCH('Desagregacion virtual'!$L36,'Consolidado Resultados'!$L$8:$L$705,0),3)=0,"",INDEX('Consolidado Resultados'!$A$8:$L$705,MATCH('Desagregacion virtual'!$L36,'Consolidado Resultados'!$L$8:$L$705,0),4))</f>
        <v/>
      </c>
      <c r="E36" s="4" t="str">
        <f>IF(INDEX('Consolidado Resultados'!$A$8:$L$705,MATCH('Desagregacion virtual'!$L36,'Consolidado Resultados'!$L$8:$L$705,0),3)=0,"",INDEX('Consolidado Resultados'!$A$8:$L$705,MATCH('Desagregacion virtual'!$L36,'Consolidado Resultados'!$L$8:$L$705,0),5))</f>
        <v/>
      </c>
      <c r="F36" s="4" t="str">
        <f>IF(INDEX('Consolidado Resultados'!$A$8:$L$705,MATCH('Desagregacion virtual'!$L36,'Consolidado Resultados'!$L$8:$L$705,0),3)=0,"",INDEX('Consolidado Resultados'!$A$8:$L$705,MATCH('Desagregacion virtual'!$L36,'Consolidado Resultados'!$L$8:$L$705,0),6))</f>
        <v/>
      </c>
      <c r="G36" s="4" t="str">
        <f>IF(INDEX('Consolidado Resultados'!$A$8:$L$705,MATCH('Desagregacion virtual'!$L36,'Consolidado Resultados'!$L$8:$L$705,0),3)=0,"",INDEX('Consolidado Resultados'!$A$8:$L$705,MATCH('Desagregacion virtual'!$L36,'Consolidado Resultados'!$L$8:$L$705,0),7))</f>
        <v/>
      </c>
      <c r="H36" s="4" t="str">
        <f>IF(INDEX('Consolidado Resultados'!$A$8:$L$705,MATCH('Desagregacion virtual'!$L36,'Consolidado Resultados'!$L$8:$L$705,0),3)=0,"",INDEX('Consolidado Resultados'!$A$8:$L$705,MATCH('Desagregacion virtual'!$L36,'Consolidado Resultados'!$L$8:$L$705,0),8))</f>
        <v/>
      </c>
      <c r="I36" s="56" t="str">
        <f>IF(INDEX('Consolidado Resultados'!$A$8:$L$705,MATCH('Desagregacion virtual'!$L36,'Consolidado Resultados'!$L$8:$L$705,0),3)=0,"",INDEX('Consolidado Resultados'!$A$8:$L$705,MATCH('Desagregacion virtual'!$L36,'Consolidado Resultados'!$L$8:$L$705,0),9))</f>
        <v/>
      </c>
      <c r="J36" s="56" t="str">
        <f>IF(INDEX('Consolidado Resultados'!$A$8:$L$705,MATCH('Desagregacion virtual'!$L36,'Consolidado Resultados'!$L$8:$L$705,0),3)=0,"",INDEX('Consolidado Resultados'!$A$8:$L$705,MATCH('Desagregacion virtual'!$L36,'Consolidado Resultados'!$L$8:$L$705,0),10))</f>
        <v/>
      </c>
      <c r="K36" s="3" t="str">
        <f>+IFERROR(INDEX('Ofertas insignia'!$B$17:$M$52,MATCH('Desagregacion virtual'!$B36,'Ofertas insignia'!$B$17:$B$52,0),MATCH('Desagregacion virtual'!$K$14,'Ofertas insignia'!$B$16:$M$16,0)),"")</f>
        <v/>
      </c>
      <c r="L36" s="38" t="str">
        <f t="shared" si="0"/>
        <v>Desagregación virtual del bucle local</v>
      </c>
    </row>
    <row r="37" spans="1:12" x14ac:dyDescent="0.35">
      <c r="A37" s="30">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virtual'!$L37,'Consolidado Resultados'!$L$8:$L$705,0),3)=0,"",INDEX('Consolidado Resultados'!$A$8:$L$705,MATCH('Desagregacion virtual'!$L37,'Consolidado Resultados'!$L$8:$L$705,0),3))</f>
        <v/>
      </c>
      <c r="D37" s="4" t="str">
        <f>IF(INDEX('Consolidado Resultados'!$A$8:$L$705,MATCH('Desagregacion virtual'!$L37,'Consolidado Resultados'!$L$8:$L$705,0),3)=0,"",INDEX('Consolidado Resultados'!$A$8:$L$705,MATCH('Desagregacion virtual'!$L37,'Consolidado Resultados'!$L$8:$L$705,0),4))</f>
        <v/>
      </c>
      <c r="E37" s="4" t="str">
        <f>IF(INDEX('Consolidado Resultados'!$A$8:$L$705,MATCH('Desagregacion virtual'!$L37,'Consolidado Resultados'!$L$8:$L$705,0),3)=0,"",INDEX('Consolidado Resultados'!$A$8:$L$705,MATCH('Desagregacion virtual'!$L37,'Consolidado Resultados'!$L$8:$L$705,0),5))</f>
        <v/>
      </c>
      <c r="F37" s="4" t="str">
        <f>IF(INDEX('Consolidado Resultados'!$A$8:$L$705,MATCH('Desagregacion virtual'!$L37,'Consolidado Resultados'!$L$8:$L$705,0),3)=0,"",INDEX('Consolidado Resultados'!$A$8:$L$705,MATCH('Desagregacion virtual'!$L37,'Consolidado Resultados'!$L$8:$L$705,0),6))</f>
        <v/>
      </c>
      <c r="G37" s="4" t="str">
        <f>IF(INDEX('Consolidado Resultados'!$A$8:$L$705,MATCH('Desagregacion virtual'!$L37,'Consolidado Resultados'!$L$8:$L$705,0),3)=0,"",INDEX('Consolidado Resultados'!$A$8:$L$705,MATCH('Desagregacion virtual'!$L37,'Consolidado Resultados'!$L$8:$L$705,0),7))</f>
        <v/>
      </c>
      <c r="H37" s="4" t="str">
        <f>IF(INDEX('Consolidado Resultados'!$A$8:$L$705,MATCH('Desagregacion virtual'!$L37,'Consolidado Resultados'!$L$8:$L$705,0),3)=0,"",INDEX('Consolidado Resultados'!$A$8:$L$705,MATCH('Desagregacion virtual'!$L37,'Consolidado Resultados'!$L$8:$L$705,0),8))</f>
        <v/>
      </c>
      <c r="I37" s="56" t="str">
        <f>IF(INDEX('Consolidado Resultados'!$A$8:$L$705,MATCH('Desagregacion virtual'!$L37,'Consolidado Resultados'!$L$8:$L$705,0),3)=0,"",INDEX('Consolidado Resultados'!$A$8:$L$705,MATCH('Desagregacion virtual'!$L37,'Consolidado Resultados'!$L$8:$L$705,0),9))</f>
        <v/>
      </c>
      <c r="J37" s="56" t="str">
        <f>IF(INDEX('Consolidado Resultados'!$A$8:$L$705,MATCH('Desagregacion virtual'!$L37,'Consolidado Resultados'!$L$8:$L$705,0),3)=0,"",INDEX('Consolidado Resultados'!$A$8:$L$705,MATCH('Desagregacion virtual'!$L37,'Consolidado Resultados'!$L$8:$L$705,0),10))</f>
        <v/>
      </c>
      <c r="K37" s="3" t="str">
        <f>+IFERROR(INDEX('Ofertas insignia'!$B$17:$M$52,MATCH('Desagregacion virtual'!$B37,'Ofertas insignia'!$B$17:$B$52,0),MATCH('Desagregacion virtual'!$K$14,'Ofertas insignia'!$B$16:$M$16,0)),"")</f>
        <v/>
      </c>
      <c r="L37" s="38" t="str">
        <f t="shared" si="0"/>
        <v>Desagregación virtual del bucle local</v>
      </c>
    </row>
    <row r="38" spans="1:12" x14ac:dyDescent="0.35">
      <c r="A38" s="30">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virtual'!$L38,'Consolidado Resultados'!$L$8:$L$705,0),3)=0,"",INDEX('Consolidado Resultados'!$A$8:$L$705,MATCH('Desagregacion virtual'!$L38,'Consolidado Resultados'!$L$8:$L$705,0),3))</f>
        <v/>
      </c>
      <c r="D38" s="4" t="str">
        <f>IF(INDEX('Consolidado Resultados'!$A$8:$L$705,MATCH('Desagregacion virtual'!$L38,'Consolidado Resultados'!$L$8:$L$705,0),3)=0,"",INDEX('Consolidado Resultados'!$A$8:$L$705,MATCH('Desagregacion virtual'!$L38,'Consolidado Resultados'!$L$8:$L$705,0),4))</f>
        <v/>
      </c>
      <c r="E38" s="4" t="str">
        <f>IF(INDEX('Consolidado Resultados'!$A$8:$L$705,MATCH('Desagregacion virtual'!$L38,'Consolidado Resultados'!$L$8:$L$705,0),3)=0,"",INDEX('Consolidado Resultados'!$A$8:$L$705,MATCH('Desagregacion virtual'!$L38,'Consolidado Resultados'!$L$8:$L$705,0),5))</f>
        <v/>
      </c>
      <c r="F38" s="4" t="str">
        <f>IF(INDEX('Consolidado Resultados'!$A$8:$L$705,MATCH('Desagregacion virtual'!$L38,'Consolidado Resultados'!$L$8:$L$705,0),3)=0,"",INDEX('Consolidado Resultados'!$A$8:$L$705,MATCH('Desagregacion virtual'!$L38,'Consolidado Resultados'!$L$8:$L$705,0),6))</f>
        <v/>
      </c>
      <c r="G38" s="4" t="str">
        <f>IF(INDEX('Consolidado Resultados'!$A$8:$L$705,MATCH('Desagregacion virtual'!$L38,'Consolidado Resultados'!$L$8:$L$705,0),3)=0,"",INDEX('Consolidado Resultados'!$A$8:$L$705,MATCH('Desagregacion virtual'!$L38,'Consolidado Resultados'!$L$8:$L$705,0),7))</f>
        <v/>
      </c>
      <c r="H38" s="4" t="str">
        <f>IF(INDEX('Consolidado Resultados'!$A$8:$L$705,MATCH('Desagregacion virtual'!$L38,'Consolidado Resultados'!$L$8:$L$705,0),3)=0,"",INDEX('Consolidado Resultados'!$A$8:$L$705,MATCH('Desagregacion virtual'!$L38,'Consolidado Resultados'!$L$8:$L$705,0),8))</f>
        <v/>
      </c>
      <c r="I38" s="56" t="str">
        <f>IF(INDEX('Consolidado Resultados'!$A$8:$L$705,MATCH('Desagregacion virtual'!$L38,'Consolidado Resultados'!$L$8:$L$705,0),3)=0,"",INDEX('Consolidado Resultados'!$A$8:$L$705,MATCH('Desagregacion virtual'!$L38,'Consolidado Resultados'!$L$8:$L$705,0),9))</f>
        <v/>
      </c>
      <c r="J38" s="56" t="str">
        <f>IF(INDEX('Consolidado Resultados'!$A$8:$L$705,MATCH('Desagregacion virtual'!$L38,'Consolidado Resultados'!$L$8:$L$705,0),3)=0,"",INDEX('Consolidado Resultados'!$A$8:$L$705,MATCH('Desagregacion virtual'!$L38,'Consolidado Resultados'!$L$8:$L$705,0),10))</f>
        <v/>
      </c>
      <c r="K38" s="3" t="str">
        <f>+IFERROR(INDEX('Ofertas insignia'!$B$17:$M$52,MATCH('Desagregacion virtual'!$B38,'Ofertas insignia'!$B$17:$B$52,0),MATCH('Desagregacion virtual'!$K$14,'Ofertas insignia'!$B$16:$M$16,0)),"")</f>
        <v/>
      </c>
      <c r="L38" s="38" t="str">
        <f t="shared" si="0"/>
        <v>Desagregación virtual del bucle local</v>
      </c>
    </row>
    <row r="39" spans="1:12" x14ac:dyDescent="0.35">
      <c r="A39" s="30">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virtual'!$L39,'Consolidado Resultados'!$L$8:$L$705,0),3)=0,"",INDEX('Consolidado Resultados'!$A$8:$L$705,MATCH('Desagregacion virtual'!$L39,'Consolidado Resultados'!$L$8:$L$705,0),3))</f>
        <v/>
      </c>
      <c r="D39" s="4" t="str">
        <f>IF(INDEX('Consolidado Resultados'!$A$8:$L$705,MATCH('Desagregacion virtual'!$L39,'Consolidado Resultados'!$L$8:$L$705,0),3)=0,"",INDEX('Consolidado Resultados'!$A$8:$L$705,MATCH('Desagregacion virtual'!$L39,'Consolidado Resultados'!$L$8:$L$705,0),4))</f>
        <v/>
      </c>
      <c r="E39" s="4" t="str">
        <f>IF(INDEX('Consolidado Resultados'!$A$8:$L$705,MATCH('Desagregacion virtual'!$L39,'Consolidado Resultados'!$L$8:$L$705,0),3)=0,"",INDEX('Consolidado Resultados'!$A$8:$L$705,MATCH('Desagregacion virtual'!$L39,'Consolidado Resultados'!$L$8:$L$705,0),5))</f>
        <v/>
      </c>
      <c r="F39" s="4" t="str">
        <f>IF(INDEX('Consolidado Resultados'!$A$8:$L$705,MATCH('Desagregacion virtual'!$L39,'Consolidado Resultados'!$L$8:$L$705,0),3)=0,"",INDEX('Consolidado Resultados'!$A$8:$L$705,MATCH('Desagregacion virtual'!$L39,'Consolidado Resultados'!$L$8:$L$705,0),6))</f>
        <v/>
      </c>
      <c r="G39" s="4" t="str">
        <f>IF(INDEX('Consolidado Resultados'!$A$8:$L$705,MATCH('Desagregacion virtual'!$L39,'Consolidado Resultados'!$L$8:$L$705,0),3)=0,"",INDEX('Consolidado Resultados'!$A$8:$L$705,MATCH('Desagregacion virtual'!$L39,'Consolidado Resultados'!$L$8:$L$705,0),7))</f>
        <v/>
      </c>
      <c r="H39" s="4" t="str">
        <f>IF(INDEX('Consolidado Resultados'!$A$8:$L$705,MATCH('Desagregacion virtual'!$L39,'Consolidado Resultados'!$L$8:$L$705,0),3)=0,"",INDEX('Consolidado Resultados'!$A$8:$L$705,MATCH('Desagregacion virtual'!$L39,'Consolidado Resultados'!$L$8:$L$705,0),8))</f>
        <v/>
      </c>
      <c r="I39" s="56" t="str">
        <f>IF(INDEX('Consolidado Resultados'!$A$8:$L$705,MATCH('Desagregacion virtual'!$L39,'Consolidado Resultados'!$L$8:$L$705,0),3)=0,"",INDEX('Consolidado Resultados'!$A$8:$L$705,MATCH('Desagregacion virtual'!$L39,'Consolidado Resultados'!$L$8:$L$705,0),9))</f>
        <v/>
      </c>
      <c r="J39" s="56" t="str">
        <f>IF(INDEX('Consolidado Resultados'!$A$8:$L$705,MATCH('Desagregacion virtual'!$L39,'Consolidado Resultados'!$L$8:$L$705,0),3)=0,"",INDEX('Consolidado Resultados'!$A$8:$L$705,MATCH('Desagregacion virtual'!$L39,'Consolidado Resultados'!$L$8:$L$705,0),10))</f>
        <v/>
      </c>
      <c r="K39" s="3" t="str">
        <f>+IFERROR(INDEX('Ofertas insignia'!$B$17:$M$52,MATCH('Desagregacion virtual'!$B39,'Ofertas insignia'!$B$17:$B$52,0),MATCH('Desagregacion virtual'!$K$14,'Ofertas insignia'!$B$16:$M$16,0)),"")</f>
        <v/>
      </c>
      <c r="L39" s="38" t="str">
        <f t="shared" si="0"/>
        <v>Desagregación virtual del bucle local</v>
      </c>
    </row>
    <row r="40" spans="1:12" x14ac:dyDescent="0.35">
      <c r="A40" s="30">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virtual'!$L40,'Consolidado Resultados'!$L$8:$L$705,0),3)=0,"",INDEX('Consolidado Resultados'!$A$8:$L$705,MATCH('Desagregacion virtual'!$L40,'Consolidado Resultados'!$L$8:$L$705,0),3))</f>
        <v/>
      </c>
      <c r="D40" s="4" t="str">
        <f>IF(INDEX('Consolidado Resultados'!$A$8:$L$705,MATCH('Desagregacion virtual'!$L40,'Consolidado Resultados'!$L$8:$L$705,0),3)=0,"",INDEX('Consolidado Resultados'!$A$8:$L$705,MATCH('Desagregacion virtual'!$L40,'Consolidado Resultados'!$L$8:$L$705,0),4))</f>
        <v/>
      </c>
      <c r="E40" s="4" t="str">
        <f>IF(INDEX('Consolidado Resultados'!$A$8:$L$705,MATCH('Desagregacion virtual'!$L40,'Consolidado Resultados'!$L$8:$L$705,0),3)=0,"",INDEX('Consolidado Resultados'!$A$8:$L$705,MATCH('Desagregacion virtual'!$L40,'Consolidado Resultados'!$L$8:$L$705,0),5))</f>
        <v/>
      </c>
      <c r="F40" s="4" t="str">
        <f>IF(INDEX('Consolidado Resultados'!$A$8:$L$705,MATCH('Desagregacion virtual'!$L40,'Consolidado Resultados'!$L$8:$L$705,0),3)=0,"",INDEX('Consolidado Resultados'!$A$8:$L$705,MATCH('Desagregacion virtual'!$L40,'Consolidado Resultados'!$L$8:$L$705,0),6))</f>
        <v/>
      </c>
      <c r="G40" s="4" t="str">
        <f>IF(INDEX('Consolidado Resultados'!$A$8:$L$705,MATCH('Desagregacion virtual'!$L40,'Consolidado Resultados'!$L$8:$L$705,0),3)=0,"",INDEX('Consolidado Resultados'!$A$8:$L$705,MATCH('Desagregacion virtual'!$L40,'Consolidado Resultados'!$L$8:$L$705,0),7))</f>
        <v/>
      </c>
      <c r="H40" s="4" t="str">
        <f>IF(INDEX('Consolidado Resultados'!$A$8:$L$705,MATCH('Desagregacion virtual'!$L40,'Consolidado Resultados'!$L$8:$L$705,0),3)=0,"",INDEX('Consolidado Resultados'!$A$8:$L$705,MATCH('Desagregacion virtual'!$L40,'Consolidado Resultados'!$L$8:$L$705,0),8))</f>
        <v/>
      </c>
      <c r="I40" s="56" t="str">
        <f>IF(INDEX('Consolidado Resultados'!$A$8:$L$705,MATCH('Desagregacion virtual'!$L40,'Consolidado Resultados'!$L$8:$L$705,0),3)=0,"",INDEX('Consolidado Resultados'!$A$8:$L$705,MATCH('Desagregacion virtual'!$L40,'Consolidado Resultados'!$L$8:$L$705,0),9))</f>
        <v/>
      </c>
      <c r="J40" s="56" t="str">
        <f>IF(INDEX('Consolidado Resultados'!$A$8:$L$705,MATCH('Desagregacion virtual'!$L40,'Consolidado Resultados'!$L$8:$L$705,0),3)=0,"",INDEX('Consolidado Resultados'!$A$8:$L$705,MATCH('Desagregacion virtual'!$L40,'Consolidado Resultados'!$L$8:$L$705,0),10))</f>
        <v/>
      </c>
      <c r="K40" s="3" t="str">
        <f>+IFERROR(INDEX('Ofertas insignia'!$B$17:$M$52,MATCH('Desagregacion virtual'!$B40,'Ofertas insignia'!$B$17:$B$52,0),MATCH('Desagregacion virtual'!$K$14,'Ofertas insignia'!$B$16:$M$16,0)),"")</f>
        <v/>
      </c>
      <c r="L40" s="38" t="str">
        <f t="shared" si="0"/>
        <v>Desagregación virtual del bucle local</v>
      </c>
    </row>
    <row r="41" spans="1:12" x14ac:dyDescent="0.35">
      <c r="A41" s="30">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virtual'!$L41,'Consolidado Resultados'!$L$8:$L$705,0),3)=0,"",INDEX('Consolidado Resultados'!$A$8:$L$705,MATCH('Desagregacion virtual'!$L41,'Consolidado Resultados'!$L$8:$L$705,0),3))</f>
        <v/>
      </c>
      <c r="D41" s="4" t="str">
        <f>IF(INDEX('Consolidado Resultados'!$A$8:$L$705,MATCH('Desagregacion virtual'!$L41,'Consolidado Resultados'!$L$8:$L$705,0),3)=0,"",INDEX('Consolidado Resultados'!$A$8:$L$705,MATCH('Desagregacion virtual'!$L41,'Consolidado Resultados'!$L$8:$L$705,0),4))</f>
        <v/>
      </c>
      <c r="E41" s="4" t="str">
        <f>IF(INDEX('Consolidado Resultados'!$A$8:$L$705,MATCH('Desagregacion virtual'!$L41,'Consolidado Resultados'!$L$8:$L$705,0),3)=0,"",INDEX('Consolidado Resultados'!$A$8:$L$705,MATCH('Desagregacion virtual'!$L41,'Consolidado Resultados'!$L$8:$L$705,0),5))</f>
        <v/>
      </c>
      <c r="F41" s="4" t="str">
        <f>IF(INDEX('Consolidado Resultados'!$A$8:$L$705,MATCH('Desagregacion virtual'!$L41,'Consolidado Resultados'!$L$8:$L$705,0),3)=0,"",INDEX('Consolidado Resultados'!$A$8:$L$705,MATCH('Desagregacion virtual'!$L41,'Consolidado Resultados'!$L$8:$L$705,0),6))</f>
        <v/>
      </c>
      <c r="G41" s="4" t="str">
        <f>IF(INDEX('Consolidado Resultados'!$A$8:$L$705,MATCH('Desagregacion virtual'!$L41,'Consolidado Resultados'!$L$8:$L$705,0),3)=0,"",INDEX('Consolidado Resultados'!$A$8:$L$705,MATCH('Desagregacion virtual'!$L41,'Consolidado Resultados'!$L$8:$L$705,0),7))</f>
        <v/>
      </c>
      <c r="H41" s="4" t="str">
        <f>IF(INDEX('Consolidado Resultados'!$A$8:$L$705,MATCH('Desagregacion virtual'!$L41,'Consolidado Resultados'!$L$8:$L$705,0),3)=0,"",INDEX('Consolidado Resultados'!$A$8:$L$705,MATCH('Desagregacion virtual'!$L41,'Consolidado Resultados'!$L$8:$L$705,0),8))</f>
        <v/>
      </c>
      <c r="I41" s="56" t="str">
        <f>IF(INDEX('Consolidado Resultados'!$A$8:$L$705,MATCH('Desagregacion virtual'!$L41,'Consolidado Resultados'!$L$8:$L$705,0),3)=0,"",INDEX('Consolidado Resultados'!$A$8:$L$705,MATCH('Desagregacion virtual'!$L41,'Consolidado Resultados'!$L$8:$L$705,0),9))</f>
        <v/>
      </c>
      <c r="J41" s="56" t="str">
        <f>IF(INDEX('Consolidado Resultados'!$A$8:$L$705,MATCH('Desagregacion virtual'!$L41,'Consolidado Resultados'!$L$8:$L$705,0),3)=0,"",INDEX('Consolidado Resultados'!$A$8:$L$705,MATCH('Desagregacion virtual'!$L41,'Consolidado Resultados'!$L$8:$L$705,0),10))</f>
        <v/>
      </c>
      <c r="K41" s="3" t="str">
        <f>+IFERROR(INDEX('Ofertas insignia'!$B$17:$M$52,MATCH('Desagregacion virtual'!$B41,'Ofertas insignia'!$B$17:$B$52,0),MATCH('Desagregacion virtual'!$K$14,'Ofertas insignia'!$B$16:$M$16,0)),"")</f>
        <v/>
      </c>
      <c r="L41" s="38" t="str">
        <f t="shared" si="0"/>
        <v>Desagregación virtual del bucle local</v>
      </c>
    </row>
    <row r="42" spans="1:12" x14ac:dyDescent="0.35">
      <c r="A42" s="30">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virtual'!$L42,'Consolidado Resultados'!$L$8:$L$705,0),3)=0,"",INDEX('Consolidado Resultados'!$A$8:$L$705,MATCH('Desagregacion virtual'!$L42,'Consolidado Resultados'!$L$8:$L$705,0),3))</f>
        <v/>
      </c>
      <c r="D42" s="4" t="str">
        <f>IF(INDEX('Consolidado Resultados'!$A$8:$L$705,MATCH('Desagregacion virtual'!$L42,'Consolidado Resultados'!$L$8:$L$705,0),3)=0,"",INDEX('Consolidado Resultados'!$A$8:$L$705,MATCH('Desagregacion virtual'!$L42,'Consolidado Resultados'!$L$8:$L$705,0),4))</f>
        <v/>
      </c>
      <c r="E42" s="4" t="str">
        <f>IF(INDEX('Consolidado Resultados'!$A$8:$L$705,MATCH('Desagregacion virtual'!$L42,'Consolidado Resultados'!$L$8:$L$705,0),3)=0,"",INDEX('Consolidado Resultados'!$A$8:$L$705,MATCH('Desagregacion virtual'!$L42,'Consolidado Resultados'!$L$8:$L$705,0),5))</f>
        <v/>
      </c>
      <c r="F42" s="4" t="str">
        <f>IF(INDEX('Consolidado Resultados'!$A$8:$L$705,MATCH('Desagregacion virtual'!$L42,'Consolidado Resultados'!$L$8:$L$705,0),3)=0,"",INDEX('Consolidado Resultados'!$A$8:$L$705,MATCH('Desagregacion virtual'!$L42,'Consolidado Resultados'!$L$8:$L$705,0),6))</f>
        <v/>
      </c>
      <c r="G42" s="4" t="str">
        <f>IF(INDEX('Consolidado Resultados'!$A$8:$L$705,MATCH('Desagregacion virtual'!$L42,'Consolidado Resultados'!$L$8:$L$705,0),3)=0,"",INDEX('Consolidado Resultados'!$A$8:$L$705,MATCH('Desagregacion virtual'!$L42,'Consolidado Resultados'!$L$8:$L$705,0),7))</f>
        <v/>
      </c>
      <c r="H42" s="4" t="str">
        <f>IF(INDEX('Consolidado Resultados'!$A$8:$L$705,MATCH('Desagregacion virtual'!$L42,'Consolidado Resultados'!$L$8:$L$705,0),3)=0,"",INDEX('Consolidado Resultados'!$A$8:$L$705,MATCH('Desagregacion virtual'!$L42,'Consolidado Resultados'!$L$8:$L$705,0),8))</f>
        <v/>
      </c>
      <c r="I42" s="56" t="str">
        <f>IF(INDEX('Consolidado Resultados'!$A$8:$L$705,MATCH('Desagregacion virtual'!$L42,'Consolidado Resultados'!$L$8:$L$705,0),3)=0,"",INDEX('Consolidado Resultados'!$A$8:$L$705,MATCH('Desagregacion virtual'!$L42,'Consolidado Resultados'!$L$8:$L$705,0),9))</f>
        <v/>
      </c>
      <c r="J42" s="56" t="str">
        <f>IF(INDEX('Consolidado Resultados'!$A$8:$L$705,MATCH('Desagregacion virtual'!$L42,'Consolidado Resultados'!$L$8:$L$705,0),3)=0,"",INDEX('Consolidado Resultados'!$A$8:$L$705,MATCH('Desagregacion virtual'!$L42,'Consolidado Resultados'!$L$8:$L$705,0),10))</f>
        <v/>
      </c>
      <c r="K42" s="3" t="str">
        <f>+IFERROR(INDEX('Ofertas insignia'!$B$17:$M$52,MATCH('Desagregacion virtual'!$B42,'Ofertas insignia'!$B$17:$B$52,0),MATCH('Desagregacion virtual'!$K$14,'Ofertas insignia'!$B$16:$M$16,0)),"")</f>
        <v/>
      </c>
      <c r="L42" s="38" t="str">
        <f t="shared" si="0"/>
        <v>Desagregación virtual del bucle local</v>
      </c>
    </row>
    <row r="43" spans="1:12" x14ac:dyDescent="0.35">
      <c r="A43" s="30">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virtual'!$L43,'Consolidado Resultados'!$L$8:$L$705,0),3)=0,"",INDEX('Consolidado Resultados'!$A$8:$L$705,MATCH('Desagregacion virtual'!$L43,'Consolidado Resultados'!$L$8:$L$705,0),3))</f>
        <v/>
      </c>
      <c r="D43" s="4" t="str">
        <f>IF(INDEX('Consolidado Resultados'!$A$8:$L$705,MATCH('Desagregacion virtual'!$L43,'Consolidado Resultados'!$L$8:$L$705,0),3)=0,"",INDEX('Consolidado Resultados'!$A$8:$L$705,MATCH('Desagregacion virtual'!$L43,'Consolidado Resultados'!$L$8:$L$705,0),4))</f>
        <v/>
      </c>
      <c r="E43" s="4" t="str">
        <f>IF(INDEX('Consolidado Resultados'!$A$8:$L$705,MATCH('Desagregacion virtual'!$L43,'Consolidado Resultados'!$L$8:$L$705,0),3)=0,"",INDEX('Consolidado Resultados'!$A$8:$L$705,MATCH('Desagregacion virtual'!$L43,'Consolidado Resultados'!$L$8:$L$705,0),5))</f>
        <v/>
      </c>
      <c r="F43" s="4" t="str">
        <f>IF(INDEX('Consolidado Resultados'!$A$8:$L$705,MATCH('Desagregacion virtual'!$L43,'Consolidado Resultados'!$L$8:$L$705,0),3)=0,"",INDEX('Consolidado Resultados'!$A$8:$L$705,MATCH('Desagregacion virtual'!$L43,'Consolidado Resultados'!$L$8:$L$705,0),6))</f>
        <v/>
      </c>
      <c r="G43" s="4" t="str">
        <f>IF(INDEX('Consolidado Resultados'!$A$8:$L$705,MATCH('Desagregacion virtual'!$L43,'Consolidado Resultados'!$L$8:$L$705,0),3)=0,"",INDEX('Consolidado Resultados'!$A$8:$L$705,MATCH('Desagregacion virtual'!$L43,'Consolidado Resultados'!$L$8:$L$705,0),7))</f>
        <v/>
      </c>
      <c r="H43" s="4" t="str">
        <f>IF(INDEX('Consolidado Resultados'!$A$8:$L$705,MATCH('Desagregacion virtual'!$L43,'Consolidado Resultados'!$L$8:$L$705,0),3)=0,"",INDEX('Consolidado Resultados'!$A$8:$L$705,MATCH('Desagregacion virtual'!$L43,'Consolidado Resultados'!$L$8:$L$705,0),8))</f>
        <v/>
      </c>
      <c r="I43" s="56" t="str">
        <f>IF(INDEX('Consolidado Resultados'!$A$8:$L$705,MATCH('Desagregacion virtual'!$L43,'Consolidado Resultados'!$L$8:$L$705,0),3)=0,"",INDEX('Consolidado Resultados'!$A$8:$L$705,MATCH('Desagregacion virtual'!$L43,'Consolidado Resultados'!$L$8:$L$705,0),9))</f>
        <v/>
      </c>
      <c r="J43" s="56" t="str">
        <f>IF(INDEX('Consolidado Resultados'!$A$8:$L$705,MATCH('Desagregacion virtual'!$L43,'Consolidado Resultados'!$L$8:$L$705,0),3)=0,"",INDEX('Consolidado Resultados'!$A$8:$L$705,MATCH('Desagregacion virtual'!$L43,'Consolidado Resultados'!$L$8:$L$705,0),10))</f>
        <v/>
      </c>
      <c r="K43" s="3" t="str">
        <f>+IFERROR(INDEX('Ofertas insignia'!$B$17:$M$52,MATCH('Desagregacion virtual'!$B43,'Ofertas insignia'!$B$17:$B$52,0),MATCH('Desagregacion virtual'!$K$14,'Ofertas insignia'!$B$16:$M$16,0)),"")</f>
        <v/>
      </c>
      <c r="L43" s="38" t="str">
        <f t="shared" si="0"/>
        <v>Desagregación virtual del bucle local</v>
      </c>
    </row>
    <row r="44" spans="1:12" x14ac:dyDescent="0.35">
      <c r="A44" s="30">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virtual'!$L44,'Consolidado Resultados'!$L$8:$L$705,0),3)=0,"",INDEX('Consolidado Resultados'!$A$8:$L$705,MATCH('Desagregacion virtual'!$L44,'Consolidado Resultados'!$L$8:$L$705,0),3))</f>
        <v/>
      </c>
      <c r="D44" s="4" t="str">
        <f>IF(INDEX('Consolidado Resultados'!$A$8:$L$705,MATCH('Desagregacion virtual'!$L44,'Consolidado Resultados'!$L$8:$L$705,0),3)=0,"",INDEX('Consolidado Resultados'!$A$8:$L$705,MATCH('Desagregacion virtual'!$L44,'Consolidado Resultados'!$L$8:$L$705,0),4))</f>
        <v/>
      </c>
      <c r="E44" s="4" t="str">
        <f>IF(INDEX('Consolidado Resultados'!$A$8:$L$705,MATCH('Desagregacion virtual'!$L44,'Consolidado Resultados'!$L$8:$L$705,0),3)=0,"",INDEX('Consolidado Resultados'!$A$8:$L$705,MATCH('Desagregacion virtual'!$L44,'Consolidado Resultados'!$L$8:$L$705,0),5))</f>
        <v/>
      </c>
      <c r="F44" s="4" t="str">
        <f>IF(INDEX('Consolidado Resultados'!$A$8:$L$705,MATCH('Desagregacion virtual'!$L44,'Consolidado Resultados'!$L$8:$L$705,0),3)=0,"",INDEX('Consolidado Resultados'!$A$8:$L$705,MATCH('Desagregacion virtual'!$L44,'Consolidado Resultados'!$L$8:$L$705,0),6))</f>
        <v/>
      </c>
      <c r="G44" s="4" t="str">
        <f>IF(INDEX('Consolidado Resultados'!$A$8:$L$705,MATCH('Desagregacion virtual'!$L44,'Consolidado Resultados'!$L$8:$L$705,0),3)=0,"",INDEX('Consolidado Resultados'!$A$8:$L$705,MATCH('Desagregacion virtual'!$L44,'Consolidado Resultados'!$L$8:$L$705,0),7))</f>
        <v/>
      </c>
      <c r="H44" s="4" t="str">
        <f>IF(INDEX('Consolidado Resultados'!$A$8:$L$705,MATCH('Desagregacion virtual'!$L44,'Consolidado Resultados'!$L$8:$L$705,0),3)=0,"",INDEX('Consolidado Resultados'!$A$8:$L$705,MATCH('Desagregacion virtual'!$L44,'Consolidado Resultados'!$L$8:$L$705,0),8))</f>
        <v/>
      </c>
      <c r="I44" s="56" t="str">
        <f>IF(INDEX('Consolidado Resultados'!$A$8:$L$705,MATCH('Desagregacion virtual'!$L44,'Consolidado Resultados'!$L$8:$L$705,0),3)=0,"",INDEX('Consolidado Resultados'!$A$8:$L$705,MATCH('Desagregacion virtual'!$L44,'Consolidado Resultados'!$L$8:$L$705,0),9))</f>
        <v/>
      </c>
      <c r="J44" s="56" t="str">
        <f>IF(INDEX('Consolidado Resultados'!$A$8:$L$705,MATCH('Desagregacion virtual'!$L44,'Consolidado Resultados'!$L$8:$L$705,0),3)=0,"",INDEX('Consolidado Resultados'!$A$8:$L$705,MATCH('Desagregacion virtual'!$L44,'Consolidado Resultados'!$L$8:$L$705,0),10))</f>
        <v/>
      </c>
      <c r="K44" s="3" t="str">
        <f>+IFERROR(INDEX('Ofertas insignia'!$B$17:$M$52,MATCH('Desagregacion virtual'!$B44,'Ofertas insignia'!$B$17:$B$52,0),MATCH('Desagregacion virtual'!$K$14,'Ofertas insignia'!$B$16:$M$16,0)),"")</f>
        <v/>
      </c>
      <c r="L44" s="38" t="str">
        <f t="shared" si="0"/>
        <v>Desagregación virtual del bucle local</v>
      </c>
    </row>
    <row r="45" spans="1:12" x14ac:dyDescent="0.35">
      <c r="A45" s="30">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virtual'!$L45,'Consolidado Resultados'!$L$8:$L$705,0),3)=0,"",INDEX('Consolidado Resultados'!$A$8:$L$705,MATCH('Desagregacion virtual'!$L45,'Consolidado Resultados'!$L$8:$L$705,0),3))</f>
        <v/>
      </c>
      <c r="D45" s="4" t="str">
        <f>IF(INDEX('Consolidado Resultados'!$A$8:$L$705,MATCH('Desagregacion virtual'!$L45,'Consolidado Resultados'!$L$8:$L$705,0),3)=0,"",INDEX('Consolidado Resultados'!$A$8:$L$705,MATCH('Desagregacion virtual'!$L45,'Consolidado Resultados'!$L$8:$L$705,0),4))</f>
        <v/>
      </c>
      <c r="E45" s="4" t="str">
        <f>IF(INDEX('Consolidado Resultados'!$A$8:$L$705,MATCH('Desagregacion virtual'!$L45,'Consolidado Resultados'!$L$8:$L$705,0),3)=0,"",INDEX('Consolidado Resultados'!$A$8:$L$705,MATCH('Desagregacion virtual'!$L45,'Consolidado Resultados'!$L$8:$L$705,0),5))</f>
        <v/>
      </c>
      <c r="F45" s="4" t="str">
        <f>IF(INDEX('Consolidado Resultados'!$A$8:$L$705,MATCH('Desagregacion virtual'!$L45,'Consolidado Resultados'!$L$8:$L$705,0),3)=0,"",INDEX('Consolidado Resultados'!$A$8:$L$705,MATCH('Desagregacion virtual'!$L45,'Consolidado Resultados'!$L$8:$L$705,0),6))</f>
        <v/>
      </c>
      <c r="G45" s="4" t="str">
        <f>IF(INDEX('Consolidado Resultados'!$A$8:$L$705,MATCH('Desagregacion virtual'!$L45,'Consolidado Resultados'!$L$8:$L$705,0),3)=0,"",INDEX('Consolidado Resultados'!$A$8:$L$705,MATCH('Desagregacion virtual'!$L45,'Consolidado Resultados'!$L$8:$L$705,0),7))</f>
        <v/>
      </c>
      <c r="H45" s="4" t="str">
        <f>IF(INDEX('Consolidado Resultados'!$A$8:$L$705,MATCH('Desagregacion virtual'!$L45,'Consolidado Resultados'!$L$8:$L$705,0),3)=0,"",INDEX('Consolidado Resultados'!$A$8:$L$705,MATCH('Desagregacion virtual'!$L45,'Consolidado Resultados'!$L$8:$L$705,0),8))</f>
        <v/>
      </c>
      <c r="I45" s="56" t="str">
        <f>IF(INDEX('Consolidado Resultados'!$A$8:$L$705,MATCH('Desagregacion virtual'!$L45,'Consolidado Resultados'!$L$8:$L$705,0),3)=0,"",INDEX('Consolidado Resultados'!$A$8:$L$705,MATCH('Desagregacion virtual'!$L45,'Consolidado Resultados'!$L$8:$L$705,0),9))</f>
        <v/>
      </c>
      <c r="J45" s="56" t="str">
        <f>IF(INDEX('Consolidado Resultados'!$A$8:$L$705,MATCH('Desagregacion virtual'!$L45,'Consolidado Resultados'!$L$8:$L$705,0),3)=0,"",INDEX('Consolidado Resultados'!$A$8:$L$705,MATCH('Desagregacion virtual'!$L45,'Consolidado Resultados'!$L$8:$L$705,0),10))</f>
        <v/>
      </c>
      <c r="K45" s="3" t="str">
        <f>+IFERROR(INDEX('Ofertas insignia'!$B$17:$M$52,MATCH('Desagregacion virtual'!$B45,'Ofertas insignia'!$B$17:$B$52,0),MATCH('Desagregacion virtual'!$K$14,'Ofertas insignia'!$B$16:$M$16,0)),"")</f>
        <v/>
      </c>
      <c r="L45" s="38" t="str">
        <f t="shared" si="0"/>
        <v>Desagregación virtual del bucle local</v>
      </c>
    </row>
    <row r="46" spans="1:12" x14ac:dyDescent="0.35">
      <c r="A46" s="30">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virtual'!$L46,'Consolidado Resultados'!$L$8:$L$705,0),3)=0,"",INDEX('Consolidado Resultados'!$A$8:$L$705,MATCH('Desagregacion virtual'!$L46,'Consolidado Resultados'!$L$8:$L$705,0),3))</f>
        <v/>
      </c>
      <c r="D46" s="4" t="str">
        <f>IF(INDEX('Consolidado Resultados'!$A$8:$L$705,MATCH('Desagregacion virtual'!$L46,'Consolidado Resultados'!$L$8:$L$705,0),3)=0,"",INDEX('Consolidado Resultados'!$A$8:$L$705,MATCH('Desagregacion virtual'!$L46,'Consolidado Resultados'!$L$8:$L$705,0),4))</f>
        <v/>
      </c>
      <c r="E46" s="4" t="str">
        <f>IF(INDEX('Consolidado Resultados'!$A$8:$L$705,MATCH('Desagregacion virtual'!$L46,'Consolidado Resultados'!$L$8:$L$705,0),3)=0,"",INDEX('Consolidado Resultados'!$A$8:$L$705,MATCH('Desagregacion virtual'!$L46,'Consolidado Resultados'!$L$8:$L$705,0),5))</f>
        <v/>
      </c>
      <c r="F46" s="4" t="str">
        <f>IF(INDEX('Consolidado Resultados'!$A$8:$L$705,MATCH('Desagregacion virtual'!$L46,'Consolidado Resultados'!$L$8:$L$705,0),3)=0,"",INDEX('Consolidado Resultados'!$A$8:$L$705,MATCH('Desagregacion virtual'!$L46,'Consolidado Resultados'!$L$8:$L$705,0),6))</f>
        <v/>
      </c>
      <c r="G46" s="4" t="str">
        <f>IF(INDEX('Consolidado Resultados'!$A$8:$L$705,MATCH('Desagregacion virtual'!$L46,'Consolidado Resultados'!$L$8:$L$705,0),3)=0,"",INDEX('Consolidado Resultados'!$A$8:$L$705,MATCH('Desagregacion virtual'!$L46,'Consolidado Resultados'!$L$8:$L$705,0),7))</f>
        <v/>
      </c>
      <c r="H46" s="4" t="str">
        <f>IF(INDEX('Consolidado Resultados'!$A$8:$L$705,MATCH('Desagregacion virtual'!$L46,'Consolidado Resultados'!$L$8:$L$705,0),3)=0,"",INDEX('Consolidado Resultados'!$A$8:$L$705,MATCH('Desagregacion virtual'!$L46,'Consolidado Resultados'!$L$8:$L$705,0),8))</f>
        <v/>
      </c>
      <c r="I46" s="56" t="str">
        <f>IF(INDEX('Consolidado Resultados'!$A$8:$L$705,MATCH('Desagregacion virtual'!$L46,'Consolidado Resultados'!$L$8:$L$705,0),3)=0,"",INDEX('Consolidado Resultados'!$A$8:$L$705,MATCH('Desagregacion virtual'!$L46,'Consolidado Resultados'!$L$8:$L$705,0),9))</f>
        <v/>
      </c>
      <c r="J46" s="56" t="str">
        <f>IF(INDEX('Consolidado Resultados'!$A$8:$L$705,MATCH('Desagregacion virtual'!$L46,'Consolidado Resultados'!$L$8:$L$705,0),3)=0,"",INDEX('Consolidado Resultados'!$A$8:$L$705,MATCH('Desagregacion virtual'!$L46,'Consolidado Resultados'!$L$8:$L$705,0),10))</f>
        <v/>
      </c>
      <c r="K46" s="3" t="str">
        <f>+IFERROR(INDEX('Ofertas insignia'!$B$17:$M$52,MATCH('Desagregacion virtual'!$B46,'Ofertas insignia'!$B$17:$B$52,0),MATCH('Desagregacion virtual'!$K$14,'Ofertas insignia'!$B$16:$M$16,0)),"")</f>
        <v/>
      </c>
      <c r="L46" s="38" t="str">
        <f t="shared" si="0"/>
        <v>Desagregación virtual del bucle local</v>
      </c>
    </row>
    <row r="47" spans="1:12" x14ac:dyDescent="0.35">
      <c r="A47" s="30">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virtual'!$L47,'Consolidado Resultados'!$L$8:$L$705,0),3)=0,"",INDEX('Consolidado Resultados'!$A$8:$L$705,MATCH('Desagregacion virtual'!$L47,'Consolidado Resultados'!$L$8:$L$705,0),3))</f>
        <v/>
      </c>
      <c r="D47" s="4" t="str">
        <f>IF(INDEX('Consolidado Resultados'!$A$8:$L$705,MATCH('Desagregacion virtual'!$L47,'Consolidado Resultados'!$L$8:$L$705,0),3)=0,"",INDEX('Consolidado Resultados'!$A$8:$L$705,MATCH('Desagregacion virtual'!$L47,'Consolidado Resultados'!$L$8:$L$705,0),4))</f>
        <v/>
      </c>
      <c r="E47" s="4" t="str">
        <f>IF(INDEX('Consolidado Resultados'!$A$8:$L$705,MATCH('Desagregacion virtual'!$L47,'Consolidado Resultados'!$L$8:$L$705,0),3)=0,"",INDEX('Consolidado Resultados'!$A$8:$L$705,MATCH('Desagregacion virtual'!$L47,'Consolidado Resultados'!$L$8:$L$705,0),5))</f>
        <v/>
      </c>
      <c r="F47" s="4" t="str">
        <f>IF(INDEX('Consolidado Resultados'!$A$8:$L$705,MATCH('Desagregacion virtual'!$L47,'Consolidado Resultados'!$L$8:$L$705,0),3)=0,"",INDEX('Consolidado Resultados'!$A$8:$L$705,MATCH('Desagregacion virtual'!$L47,'Consolidado Resultados'!$L$8:$L$705,0),6))</f>
        <v/>
      </c>
      <c r="G47" s="4" t="str">
        <f>IF(INDEX('Consolidado Resultados'!$A$8:$L$705,MATCH('Desagregacion virtual'!$L47,'Consolidado Resultados'!$L$8:$L$705,0),3)=0,"",INDEX('Consolidado Resultados'!$A$8:$L$705,MATCH('Desagregacion virtual'!$L47,'Consolidado Resultados'!$L$8:$L$705,0),7))</f>
        <v/>
      </c>
      <c r="H47" s="4" t="str">
        <f>IF(INDEX('Consolidado Resultados'!$A$8:$L$705,MATCH('Desagregacion virtual'!$L47,'Consolidado Resultados'!$L$8:$L$705,0),3)=0,"",INDEX('Consolidado Resultados'!$A$8:$L$705,MATCH('Desagregacion virtual'!$L47,'Consolidado Resultados'!$L$8:$L$705,0),8))</f>
        <v/>
      </c>
      <c r="I47" s="56" t="str">
        <f>IF(INDEX('Consolidado Resultados'!$A$8:$L$705,MATCH('Desagregacion virtual'!$L47,'Consolidado Resultados'!$L$8:$L$705,0),3)=0,"",INDEX('Consolidado Resultados'!$A$8:$L$705,MATCH('Desagregacion virtual'!$L47,'Consolidado Resultados'!$L$8:$L$705,0),9))</f>
        <v/>
      </c>
      <c r="J47" s="56" t="str">
        <f>IF(INDEX('Consolidado Resultados'!$A$8:$L$705,MATCH('Desagregacion virtual'!$L47,'Consolidado Resultados'!$L$8:$L$705,0),3)=0,"",INDEX('Consolidado Resultados'!$A$8:$L$705,MATCH('Desagregacion virtual'!$L47,'Consolidado Resultados'!$L$8:$L$705,0),10))</f>
        <v/>
      </c>
      <c r="K47" s="3" t="str">
        <f>+IFERROR(INDEX('Ofertas insignia'!$B$17:$M$52,MATCH('Desagregacion virtual'!$B47,'Ofertas insignia'!$B$17:$B$52,0),MATCH('Desagregacion virtual'!$K$14,'Ofertas insignia'!$B$16:$M$16,0)),"")</f>
        <v/>
      </c>
      <c r="L47" s="38" t="str">
        <f t="shared" si="0"/>
        <v>Desagregación virtual del bucle local</v>
      </c>
    </row>
    <row r="48" spans="1:12" x14ac:dyDescent="0.35">
      <c r="A48" s="30">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virtual'!$L48,'Consolidado Resultados'!$L$8:$L$705,0),3)=0,"",INDEX('Consolidado Resultados'!$A$8:$L$705,MATCH('Desagregacion virtual'!$L48,'Consolidado Resultados'!$L$8:$L$705,0),3))</f>
        <v/>
      </c>
      <c r="D48" s="4" t="str">
        <f>IF(INDEX('Consolidado Resultados'!$A$8:$L$705,MATCH('Desagregacion virtual'!$L48,'Consolidado Resultados'!$L$8:$L$705,0),3)=0,"",INDEX('Consolidado Resultados'!$A$8:$L$705,MATCH('Desagregacion virtual'!$L48,'Consolidado Resultados'!$L$8:$L$705,0),4))</f>
        <v/>
      </c>
      <c r="E48" s="4" t="str">
        <f>IF(INDEX('Consolidado Resultados'!$A$8:$L$705,MATCH('Desagregacion virtual'!$L48,'Consolidado Resultados'!$L$8:$L$705,0),3)=0,"",INDEX('Consolidado Resultados'!$A$8:$L$705,MATCH('Desagregacion virtual'!$L48,'Consolidado Resultados'!$L$8:$L$705,0),5))</f>
        <v/>
      </c>
      <c r="F48" s="4" t="str">
        <f>IF(INDEX('Consolidado Resultados'!$A$8:$L$705,MATCH('Desagregacion virtual'!$L48,'Consolidado Resultados'!$L$8:$L$705,0),3)=0,"",INDEX('Consolidado Resultados'!$A$8:$L$705,MATCH('Desagregacion virtual'!$L48,'Consolidado Resultados'!$L$8:$L$705,0),6))</f>
        <v/>
      </c>
      <c r="G48" s="4" t="str">
        <f>IF(INDEX('Consolidado Resultados'!$A$8:$L$705,MATCH('Desagregacion virtual'!$L48,'Consolidado Resultados'!$L$8:$L$705,0),3)=0,"",INDEX('Consolidado Resultados'!$A$8:$L$705,MATCH('Desagregacion virtual'!$L48,'Consolidado Resultados'!$L$8:$L$705,0),7))</f>
        <v/>
      </c>
      <c r="H48" s="4" t="str">
        <f>IF(INDEX('Consolidado Resultados'!$A$8:$L$705,MATCH('Desagregacion virtual'!$L48,'Consolidado Resultados'!$L$8:$L$705,0),3)=0,"",INDEX('Consolidado Resultados'!$A$8:$L$705,MATCH('Desagregacion virtual'!$L48,'Consolidado Resultados'!$L$8:$L$705,0),8))</f>
        <v/>
      </c>
      <c r="I48" s="56" t="str">
        <f>IF(INDEX('Consolidado Resultados'!$A$8:$L$705,MATCH('Desagregacion virtual'!$L48,'Consolidado Resultados'!$L$8:$L$705,0),3)=0,"",INDEX('Consolidado Resultados'!$A$8:$L$705,MATCH('Desagregacion virtual'!$L48,'Consolidado Resultados'!$L$8:$L$705,0),9))</f>
        <v/>
      </c>
      <c r="J48" s="56" t="str">
        <f>IF(INDEX('Consolidado Resultados'!$A$8:$L$705,MATCH('Desagregacion virtual'!$L48,'Consolidado Resultados'!$L$8:$L$705,0),3)=0,"",INDEX('Consolidado Resultados'!$A$8:$L$705,MATCH('Desagregacion virtual'!$L48,'Consolidado Resultados'!$L$8:$L$705,0),10))</f>
        <v/>
      </c>
      <c r="K48" s="3" t="str">
        <f>+IFERROR(INDEX('Ofertas insignia'!$B$17:$M$52,MATCH('Desagregacion virtual'!$B48,'Ofertas insignia'!$B$17:$B$52,0),MATCH('Desagregacion virtual'!$K$14,'Ofertas insignia'!$B$16:$M$16,0)),"")</f>
        <v/>
      </c>
      <c r="L48" s="38" t="str">
        <f t="shared" si="0"/>
        <v>Desagregación virtual del bucle local</v>
      </c>
    </row>
    <row r="49" spans="1:12" x14ac:dyDescent="0.35">
      <c r="A49" s="30">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virtual'!$L49,'Consolidado Resultados'!$L$8:$L$705,0),3)=0,"",INDEX('Consolidado Resultados'!$A$8:$L$705,MATCH('Desagregacion virtual'!$L49,'Consolidado Resultados'!$L$8:$L$705,0),3))</f>
        <v/>
      </c>
      <c r="D49" s="4" t="str">
        <f>IF(INDEX('Consolidado Resultados'!$A$8:$L$705,MATCH('Desagregacion virtual'!$L49,'Consolidado Resultados'!$L$8:$L$705,0),3)=0,"",INDEX('Consolidado Resultados'!$A$8:$L$705,MATCH('Desagregacion virtual'!$L49,'Consolidado Resultados'!$L$8:$L$705,0),4))</f>
        <v/>
      </c>
      <c r="E49" s="4" t="str">
        <f>IF(INDEX('Consolidado Resultados'!$A$8:$L$705,MATCH('Desagregacion virtual'!$L49,'Consolidado Resultados'!$L$8:$L$705,0),3)=0,"",INDEX('Consolidado Resultados'!$A$8:$L$705,MATCH('Desagregacion virtual'!$L49,'Consolidado Resultados'!$L$8:$L$705,0),5))</f>
        <v/>
      </c>
      <c r="F49" s="4" t="str">
        <f>IF(INDEX('Consolidado Resultados'!$A$8:$L$705,MATCH('Desagregacion virtual'!$L49,'Consolidado Resultados'!$L$8:$L$705,0),3)=0,"",INDEX('Consolidado Resultados'!$A$8:$L$705,MATCH('Desagregacion virtual'!$L49,'Consolidado Resultados'!$L$8:$L$705,0),6))</f>
        <v/>
      </c>
      <c r="G49" s="4" t="str">
        <f>IF(INDEX('Consolidado Resultados'!$A$8:$L$705,MATCH('Desagregacion virtual'!$L49,'Consolidado Resultados'!$L$8:$L$705,0),3)=0,"",INDEX('Consolidado Resultados'!$A$8:$L$705,MATCH('Desagregacion virtual'!$L49,'Consolidado Resultados'!$L$8:$L$705,0),7))</f>
        <v/>
      </c>
      <c r="H49" s="4" t="str">
        <f>IF(INDEX('Consolidado Resultados'!$A$8:$L$705,MATCH('Desagregacion virtual'!$L49,'Consolidado Resultados'!$L$8:$L$705,0),3)=0,"",INDEX('Consolidado Resultados'!$A$8:$L$705,MATCH('Desagregacion virtual'!$L49,'Consolidado Resultados'!$L$8:$L$705,0),8))</f>
        <v/>
      </c>
      <c r="I49" s="56" t="str">
        <f>IF(INDEX('Consolidado Resultados'!$A$8:$L$705,MATCH('Desagregacion virtual'!$L49,'Consolidado Resultados'!$L$8:$L$705,0),3)=0,"",INDEX('Consolidado Resultados'!$A$8:$L$705,MATCH('Desagregacion virtual'!$L49,'Consolidado Resultados'!$L$8:$L$705,0),9))</f>
        <v/>
      </c>
      <c r="J49" s="56" t="str">
        <f>IF(INDEX('Consolidado Resultados'!$A$8:$L$705,MATCH('Desagregacion virtual'!$L49,'Consolidado Resultados'!$L$8:$L$705,0),3)=0,"",INDEX('Consolidado Resultados'!$A$8:$L$705,MATCH('Desagregacion virtual'!$L49,'Consolidado Resultados'!$L$8:$L$705,0),10))</f>
        <v/>
      </c>
      <c r="K49" s="3" t="str">
        <f>+IFERROR(INDEX('Ofertas insignia'!$B$17:$M$52,MATCH('Desagregacion virtual'!$B49,'Ofertas insignia'!$B$17:$B$52,0),MATCH('Desagregacion virtual'!$K$14,'Ofertas insignia'!$B$16:$M$16,0)),"")</f>
        <v/>
      </c>
      <c r="L49" s="38" t="str">
        <f t="shared" si="0"/>
        <v>Desagregación virtual del bucle local</v>
      </c>
    </row>
    <row r="50" spans="1:12" x14ac:dyDescent="0.35">
      <c r="A50" s="30">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virtual'!$L50,'Consolidado Resultados'!$L$8:$L$705,0),3)=0,"",INDEX('Consolidado Resultados'!$A$8:$L$705,MATCH('Desagregacion virtual'!$L50,'Consolidado Resultados'!$L$8:$L$705,0),3))</f>
        <v/>
      </c>
      <c r="D50" s="4" t="str">
        <f>IF(INDEX('Consolidado Resultados'!$A$8:$L$705,MATCH('Desagregacion virtual'!$L50,'Consolidado Resultados'!$L$8:$L$705,0),3)=0,"",INDEX('Consolidado Resultados'!$A$8:$L$705,MATCH('Desagregacion virtual'!$L50,'Consolidado Resultados'!$L$8:$L$705,0),4))</f>
        <v/>
      </c>
      <c r="E50" s="4" t="str">
        <f>IF(INDEX('Consolidado Resultados'!$A$8:$L$705,MATCH('Desagregacion virtual'!$L50,'Consolidado Resultados'!$L$8:$L$705,0),3)=0,"",INDEX('Consolidado Resultados'!$A$8:$L$705,MATCH('Desagregacion virtual'!$L50,'Consolidado Resultados'!$L$8:$L$705,0),5))</f>
        <v/>
      </c>
      <c r="F50" s="4" t="str">
        <f>IF(INDEX('Consolidado Resultados'!$A$8:$L$705,MATCH('Desagregacion virtual'!$L50,'Consolidado Resultados'!$L$8:$L$705,0),3)=0,"",INDEX('Consolidado Resultados'!$A$8:$L$705,MATCH('Desagregacion virtual'!$L50,'Consolidado Resultados'!$L$8:$L$705,0),6))</f>
        <v/>
      </c>
      <c r="G50" s="4" t="str">
        <f>IF(INDEX('Consolidado Resultados'!$A$8:$L$705,MATCH('Desagregacion virtual'!$L50,'Consolidado Resultados'!$L$8:$L$705,0),3)=0,"",INDEX('Consolidado Resultados'!$A$8:$L$705,MATCH('Desagregacion virtual'!$L50,'Consolidado Resultados'!$L$8:$L$705,0),7))</f>
        <v/>
      </c>
      <c r="H50" s="4" t="str">
        <f>IF(INDEX('Consolidado Resultados'!$A$8:$L$705,MATCH('Desagregacion virtual'!$L50,'Consolidado Resultados'!$L$8:$L$705,0),3)=0,"",INDEX('Consolidado Resultados'!$A$8:$L$705,MATCH('Desagregacion virtual'!$L50,'Consolidado Resultados'!$L$8:$L$705,0),8))</f>
        <v/>
      </c>
      <c r="I50" s="56" t="str">
        <f>IF(INDEX('Consolidado Resultados'!$A$8:$L$705,MATCH('Desagregacion virtual'!$L50,'Consolidado Resultados'!$L$8:$L$705,0),3)=0,"",INDEX('Consolidado Resultados'!$A$8:$L$705,MATCH('Desagregacion virtual'!$L50,'Consolidado Resultados'!$L$8:$L$705,0),9))</f>
        <v/>
      </c>
      <c r="J50" s="56" t="str">
        <f>IF(INDEX('Consolidado Resultados'!$A$8:$L$705,MATCH('Desagregacion virtual'!$L50,'Consolidado Resultados'!$L$8:$L$705,0),3)=0,"",INDEX('Consolidado Resultados'!$A$8:$L$705,MATCH('Desagregacion virtual'!$L50,'Consolidado Resultados'!$L$8:$L$705,0),10))</f>
        <v/>
      </c>
      <c r="K50" s="3" t="str">
        <f>+IFERROR(INDEX('Ofertas insignia'!$B$17:$M$52,MATCH('Desagregacion virtual'!$B50,'Ofertas insignia'!$B$17:$B$52,0),MATCH('Desagregacion virtual'!$K$14,'Ofertas insignia'!$B$16:$M$16,0)),"")</f>
        <v/>
      </c>
      <c r="L50" s="38" t="str">
        <f t="shared" si="0"/>
        <v>Desagregación virtual del bucle local</v>
      </c>
    </row>
    <row r="51" spans="1:12" x14ac:dyDescent="0.35">
      <c r="A51" s="30">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virtual'!$L51,'Consolidado Resultados'!$L$8:$L$705,0),3)=0,"",INDEX('Consolidado Resultados'!$A$8:$L$705,MATCH('Desagregacion virtual'!$L51,'Consolidado Resultados'!$L$8:$L$705,0),3))</f>
        <v/>
      </c>
      <c r="D51" s="4" t="str">
        <f>IF(INDEX('Consolidado Resultados'!$A$8:$L$705,MATCH('Desagregacion virtual'!$L51,'Consolidado Resultados'!$L$8:$L$705,0),3)=0,"",INDEX('Consolidado Resultados'!$A$8:$L$705,MATCH('Desagregacion virtual'!$L51,'Consolidado Resultados'!$L$8:$L$705,0),4))</f>
        <v/>
      </c>
      <c r="E51" s="4" t="str">
        <f>IF(INDEX('Consolidado Resultados'!$A$8:$L$705,MATCH('Desagregacion virtual'!$L51,'Consolidado Resultados'!$L$8:$L$705,0),3)=0,"",INDEX('Consolidado Resultados'!$A$8:$L$705,MATCH('Desagregacion virtual'!$L51,'Consolidado Resultados'!$L$8:$L$705,0),5))</f>
        <v/>
      </c>
      <c r="F51" s="4" t="str">
        <f>IF(INDEX('Consolidado Resultados'!$A$8:$L$705,MATCH('Desagregacion virtual'!$L51,'Consolidado Resultados'!$L$8:$L$705,0),3)=0,"",INDEX('Consolidado Resultados'!$A$8:$L$705,MATCH('Desagregacion virtual'!$L51,'Consolidado Resultados'!$L$8:$L$705,0),6))</f>
        <v/>
      </c>
      <c r="G51" s="4" t="str">
        <f>IF(INDEX('Consolidado Resultados'!$A$8:$L$705,MATCH('Desagregacion virtual'!$L51,'Consolidado Resultados'!$L$8:$L$705,0),3)=0,"",INDEX('Consolidado Resultados'!$A$8:$L$705,MATCH('Desagregacion virtual'!$L51,'Consolidado Resultados'!$L$8:$L$705,0),7))</f>
        <v/>
      </c>
      <c r="H51" s="4" t="str">
        <f>IF(INDEX('Consolidado Resultados'!$A$8:$L$705,MATCH('Desagregacion virtual'!$L51,'Consolidado Resultados'!$L$8:$L$705,0),3)=0,"",INDEX('Consolidado Resultados'!$A$8:$L$705,MATCH('Desagregacion virtual'!$L51,'Consolidado Resultados'!$L$8:$L$705,0),8))</f>
        <v/>
      </c>
      <c r="I51" s="56" t="str">
        <f>IF(INDEX('Consolidado Resultados'!$A$8:$L$705,MATCH('Desagregacion virtual'!$L51,'Consolidado Resultados'!$L$8:$L$705,0),3)=0,"",INDEX('Consolidado Resultados'!$A$8:$L$705,MATCH('Desagregacion virtual'!$L51,'Consolidado Resultados'!$L$8:$L$705,0),9))</f>
        <v/>
      </c>
      <c r="J51" s="56" t="str">
        <f>IF(INDEX('Consolidado Resultados'!$A$8:$L$705,MATCH('Desagregacion virtual'!$L51,'Consolidado Resultados'!$L$8:$L$705,0),3)=0,"",INDEX('Consolidado Resultados'!$A$8:$L$705,MATCH('Desagregacion virtual'!$L51,'Consolidado Resultados'!$L$8:$L$705,0),10))</f>
        <v/>
      </c>
      <c r="K51" s="3" t="str">
        <f>+IFERROR(INDEX('Ofertas insignia'!$B$17:$M$52,MATCH('Desagregacion virtual'!$B51,'Ofertas insignia'!$B$17:$B$52,0),MATCH('Desagregacion virtual'!$K$14,'Ofertas insignia'!$B$16:$M$16,0)),"")</f>
        <v/>
      </c>
      <c r="L51" s="38" t="str">
        <f t="shared" si="0"/>
        <v>Desagregación virtual del bucle local</v>
      </c>
    </row>
    <row r="52" spans="1:12" x14ac:dyDescent="0.35">
      <c r="A52" s="30">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virtual'!$L52,'Consolidado Resultados'!$L$8:$L$705,0),3)=0,"",INDEX('Consolidado Resultados'!$A$8:$L$705,MATCH('Desagregacion virtual'!$L52,'Consolidado Resultados'!$L$8:$L$705,0),3))</f>
        <v/>
      </c>
      <c r="D52" s="4" t="str">
        <f>IF(INDEX('Consolidado Resultados'!$A$8:$L$705,MATCH('Desagregacion virtual'!$L52,'Consolidado Resultados'!$L$8:$L$705,0),3)=0,"",INDEX('Consolidado Resultados'!$A$8:$L$705,MATCH('Desagregacion virtual'!$L52,'Consolidado Resultados'!$L$8:$L$705,0),4))</f>
        <v/>
      </c>
      <c r="E52" s="4" t="str">
        <f>IF(INDEX('Consolidado Resultados'!$A$8:$L$705,MATCH('Desagregacion virtual'!$L52,'Consolidado Resultados'!$L$8:$L$705,0),3)=0,"",INDEX('Consolidado Resultados'!$A$8:$L$705,MATCH('Desagregacion virtual'!$L52,'Consolidado Resultados'!$L$8:$L$705,0),5))</f>
        <v/>
      </c>
      <c r="F52" s="4" t="str">
        <f>IF(INDEX('Consolidado Resultados'!$A$8:$L$705,MATCH('Desagregacion virtual'!$L52,'Consolidado Resultados'!$L$8:$L$705,0),3)=0,"",INDEX('Consolidado Resultados'!$A$8:$L$705,MATCH('Desagregacion virtual'!$L52,'Consolidado Resultados'!$L$8:$L$705,0),6))</f>
        <v/>
      </c>
      <c r="G52" s="4" t="str">
        <f>IF(INDEX('Consolidado Resultados'!$A$8:$L$705,MATCH('Desagregacion virtual'!$L52,'Consolidado Resultados'!$L$8:$L$705,0),3)=0,"",INDEX('Consolidado Resultados'!$A$8:$L$705,MATCH('Desagregacion virtual'!$L52,'Consolidado Resultados'!$L$8:$L$705,0),7))</f>
        <v/>
      </c>
      <c r="H52" s="4" t="str">
        <f>IF(INDEX('Consolidado Resultados'!$A$8:$L$705,MATCH('Desagregacion virtual'!$L52,'Consolidado Resultados'!$L$8:$L$705,0),3)=0,"",INDEX('Consolidado Resultados'!$A$8:$L$705,MATCH('Desagregacion virtual'!$L52,'Consolidado Resultados'!$L$8:$L$705,0),8))</f>
        <v/>
      </c>
      <c r="I52" s="56" t="str">
        <f>IF(INDEX('Consolidado Resultados'!$A$8:$L$705,MATCH('Desagregacion virtual'!$L52,'Consolidado Resultados'!$L$8:$L$705,0),3)=0,"",INDEX('Consolidado Resultados'!$A$8:$L$705,MATCH('Desagregacion virtual'!$L52,'Consolidado Resultados'!$L$8:$L$705,0),9))</f>
        <v/>
      </c>
      <c r="J52" s="56" t="str">
        <f>IF(INDEX('Consolidado Resultados'!$A$8:$L$705,MATCH('Desagregacion virtual'!$L52,'Consolidado Resultados'!$L$8:$L$705,0),3)=0,"",INDEX('Consolidado Resultados'!$A$8:$L$705,MATCH('Desagregacion virtual'!$L52,'Consolidado Resultados'!$L$8:$L$705,0),10))</f>
        <v/>
      </c>
      <c r="K52" s="3" t="str">
        <f>+IFERROR(INDEX('Ofertas insignia'!$B$17:$M$52,MATCH('Desagregacion virtual'!$B52,'Ofertas insignia'!$B$17:$B$52,0),MATCH('Desagregacion virtual'!$K$14,'Ofertas insignia'!$B$16:$M$16,0)),"")</f>
        <v/>
      </c>
      <c r="L52" s="38" t="str">
        <f t="shared" si="0"/>
        <v>Desagregación virtual del bucle local</v>
      </c>
    </row>
    <row r="53" spans="1:12" x14ac:dyDescent="0.35">
      <c r="A53" s="30">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virtual'!$L53,'Consolidado Resultados'!$L$8:$L$705,0),3)=0,"",INDEX('Consolidado Resultados'!$A$8:$L$705,MATCH('Desagregacion virtual'!$L53,'Consolidado Resultados'!$L$8:$L$705,0),3))</f>
        <v/>
      </c>
      <c r="D53" s="4" t="str">
        <f>IF(INDEX('Consolidado Resultados'!$A$8:$L$705,MATCH('Desagregacion virtual'!$L53,'Consolidado Resultados'!$L$8:$L$705,0),3)=0,"",INDEX('Consolidado Resultados'!$A$8:$L$705,MATCH('Desagregacion virtual'!$L53,'Consolidado Resultados'!$L$8:$L$705,0),4))</f>
        <v/>
      </c>
      <c r="E53" s="4" t="str">
        <f>IF(INDEX('Consolidado Resultados'!$A$8:$L$705,MATCH('Desagregacion virtual'!$L53,'Consolidado Resultados'!$L$8:$L$705,0),3)=0,"",INDEX('Consolidado Resultados'!$A$8:$L$705,MATCH('Desagregacion virtual'!$L53,'Consolidado Resultados'!$L$8:$L$705,0),5))</f>
        <v/>
      </c>
      <c r="F53" s="4" t="str">
        <f>IF(INDEX('Consolidado Resultados'!$A$8:$L$705,MATCH('Desagregacion virtual'!$L53,'Consolidado Resultados'!$L$8:$L$705,0),3)=0,"",INDEX('Consolidado Resultados'!$A$8:$L$705,MATCH('Desagregacion virtual'!$L53,'Consolidado Resultados'!$L$8:$L$705,0),6))</f>
        <v/>
      </c>
      <c r="G53" s="4" t="str">
        <f>IF(INDEX('Consolidado Resultados'!$A$8:$L$705,MATCH('Desagregacion virtual'!$L53,'Consolidado Resultados'!$L$8:$L$705,0),3)=0,"",INDEX('Consolidado Resultados'!$A$8:$L$705,MATCH('Desagregacion virtual'!$L53,'Consolidado Resultados'!$L$8:$L$705,0),7))</f>
        <v/>
      </c>
      <c r="H53" s="4" t="str">
        <f>IF(INDEX('Consolidado Resultados'!$A$8:$L$705,MATCH('Desagregacion virtual'!$L53,'Consolidado Resultados'!$L$8:$L$705,0),3)=0,"",INDEX('Consolidado Resultados'!$A$8:$L$705,MATCH('Desagregacion virtual'!$L53,'Consolidado Resultados'!$L$8:$L$705,0),8))</f>
        <v/>
      </c>
      <c r="I53" s="56" t="str">
        <f>IF(INDEX('Consolidado Resultados'!$A$8:$L$705,MATCH('Desagregacion virtual'!$L53,'Consolidado Resultados'!$L$8:$L$705,0),3)=0,"",INDEX('Consolidado Resultados'!$A$8:$L$705,MATCH('Desagregacion virtual'!$L53,'Consolidado Resultados'!$L$8:$L$705,0),9))</f>
        <v/>
      </c>
      <c r="J53" s="56" t="str">
        <f>IF(INDEX('Consolidado Resultados'!$A$8:$L$705,MATCH('Desagregacion virtual'!$L53,'Consolidado Resultados'!$L$8:$L$705,0),3)=0,"",INDEX('Consolidado Resultados'!$A$8:$L$705,MATCH('Desagregacion virtual'!$L53,'Consolidado Resultados'!$L$8:$L$705,0),10))</f>
        <v/>
      </c>
      <c r="K53" s="3" t="str">
        <f>+IFERROR(INDEX('Ofertas insignia'!$B$17:$M$52,MATCH('Desagregacion virtual'!$B53,'Ofertas insignia'!$B$17:$B$52,0),MATCH('Desagregacion virtual'!$K$14,'Ofertas insignia'!$B$16:$M$16,0)),"")</f>
        <v/>
      </c>
      <c r="L53" s="38" t="str">
        <f t="shared" si="0"/>
        <v>Desagregación virtual del bucle local</v>
      </c>
    </row>
    <row r="54" spans="1:12" x14ac:dyDescent="0.35">
      <c r="A54" s="30">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virtual'!$L54,'Consolidado Resultados'!$L$8:$L$705,0),3)=0,"",INDEX('Consolidado Resultados'!$A$8:$L$705,MATCH('Desagregacion virtual'!$L54,'Consolidado Resultados'!$L$8:$L$705,0),3))</f>
        <v/>
      </c>
      <c r="D54" s="4" t="str">
        <f>IF(INDEX('Consolidado Resultados'!$A$8:$L$705,MATCH('Desagregacion virtual'!$L54,'Consolidado Resultados'!$L$8:$L$705,0),3)=0,"",INDEX('Consolidado Resultados'!$A$8:$L$705,MATCH('Desagregacion virtual'!$L54,'Consolidado Resultados'!$L$8:$L$705,0),4))</f>
        <v/>
      </c>
      <c r="E54" s="4" t="str">
        <f>IF(INDEX('Consolidado Resultados'!$A$8:$L$705,MATCH('Desagregacion virtual'!$L54,'Consolidado Resultados'!$L$8:$L$705,0),3)=0,"",INDEX('Consolidado Resultados'!$A$8:$L$705,MATCH('Desagregacion virtual'!$L54,'Consolidado Resultados'!$L$8:$L$705,0),5))</f>
        <v/>
      </c>
      <c r="F54" s="4" t="str">
        <f>IF(INDEX('Consolidado Resultados'!$A$8:$L$705,MATCH('Desagregacion virtual'!$L54,'Consolidado Resultados'!$L$8:$L$705,0),3)=0,"",INDEX('Consolidado Resultados'!$A$8:$L$705,MATCH('Desagregacion virtual'!$L54,'Consolidado Resultados'!$L$8:$L$705,0),6))</f>
        <v/>
      </c>
      <c r="G54" s="4" t="str">
        <f>IF(INDEX('Consolidado Resultados'!$A$8:$L$705,MATCH('Desagregacion virtual'!$L54,'Consolidado Resultados'!$L$8:$L$705,0),3)=0,"",INDEX('Consolidado Resultados'!$A$8:$L$705,MATCH('Desagregacion virtual'!$L54,'Consolidado Resultados'!$L$8:$L$705,0),7))</f>
        <v/>
      </c>
      <c r="H54" s="4" t="str">
        <f>IF(INDEX('Consolidado Resultados'!$A$8:$L$705,MATCH('Desagregacion virtual'!$L54,'Consolidado Resultados'!$L$8:$L$705,0),3)=0,"",INDEX('Consolidado Resultados'!$A$8:$L$705,MATCH('Desagregacion virtual'!$L54,'Consolidado Resultados'!$L$8:$L$705,0),8))</f>
        <v/>
      </c>
      <c r="I54" s="56" t="str">
        <f>IF(INDEX('Consolidado Resultados'!$A$8:$L$705,MATCH('Desagregacion virtual'!$L54,'Consolidado Resultados'!$L$8:$L$705,0),3)=0,"",INDEX('Consolidado Resultados'!$A$8:$L$705,MATCH('Desagregacion virtual'!$L54,'Consolidado Resultados'!$L$8:$L$705,0),9))</f>
        <v/>
      </c>
      <c r="J54" s="56" t="str">
        <f>IF(INDEX('Consolidado Resultados'!$A$8:$L$705,MATCH('Desagregacion virtual'!$L54,'Consolidado Resultados'!$L$8:$L$705,0),3)=0,"",INDEX('Consolidado Resultados'!$A$8:$L$705,MATCH('Desagregacion virtual'!$L54,'Consolidado Resultados'!$L$8:$L$705,0),10))</f>
        <v/>
      </c>
      <c r="K54" s="3" t="str">
        <f>+IFERROR(INDEX('Ofertas insignia'!$B$17:$M$52,MATCH('Desagregacion virtual'!$B54,'Ofertas insignia'!$B$17:$B$52,0),MATCH('Desagregacion virtual'!$K$14,'Ofertas insignia'!$B$16:$M$16,0)),"")</f>
        <v/>
      </c>
      <c r="L54" s="38" t="str">
        <f t="shared" si="0"/>
        <v>Desagregación virtual del bucle local</v>
      </c>
    </row>
    <row r="55" spans="1:12" x14ac:dyDescent="0.35">
      <c r="A55" s="30">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virtual'!$L55,'Consolidado Resultados'!$L$8:$L$705,0),3)=0,"",INDEX('Consolidado Resultados'!$A$8:$L$705,MATCH('Desagregacion virtual'!$L55,'Consolidado Resultados'!$L$8:$L$705,0),3))</f>
        <v/>
      </c>
      <c r="D55" s="4" t="str">
        <f>IF(INDEX('Consolidado Resultados'!$A$8:$L$705,MATCH('Desagregacion virtual'!$L55,'Consolidado Resultados'!$L$8:$L$705,0),3)=0,"",INDEX('Consolidado Resultados'!$A$8:$L$705,MATCH('Desagregacion virtual'!$L55,'Consolidado Resultados'!$L$8:$L$705,0),4))</f>
        <v/>
      </c>
      <c r="E55" s="4" t="str">
        <f>IF(INDEX('Consolidado Resultados'!$A$8:$L$705,MATCH('Desagregacion virtual'!$L55,'Consolidado Resultados'!$L$8:$L$705,0),3)=0,"",INDEX('Consolidado Resultados'!$A$8:$L$705,MATCH('Desagregacion virtual'!$L55,'Consolidado Resultados'!$L$8:$L$705,0),5))</f>
        <v/>
      </c>
      <c r="F55" s="4" t="str">
        <f>IF(INDEX('Consolidado Resultados'!$A$8:$L$705,MATCH('Desagregacion virtual'!$L55,'Consolidado Resultados'!$L$8:$L$705,0),3)=0,"",INDEX('Consolidado Resultados'!$A$8:$L$705,MATCH('Desagregacion virtual'!$L55,'Consolidado Resultados'!$L$8:$L$705,0),6))</f>
        <v/>
      </c>
      <c r="G55" s="4" t="str">
        <f>IF(INDEX('Consolidado Resultados'!$A$8:$L$705,MATCH('Desagregacion virtual'!$L55,'Consolidado Resultados'!$L$8:$L$705,0),3)=0,"",INDEX('Consolidado Resultados'!$A$8:$L$705,MATCH('Desagregacion virtual'!$L55,'Consolidado Resultados'!$L$8:$L$705,0),7))</f>
        <v/>
      </c>
      <c r="H55" s="4" t="str">
        <f>IF(INDEX('Consolidado Resultados'!$A$8:$L$705,MATCH('Desagregacion virtual'!$L55,'Consolidado Resultados'!$L$8:$L$705,0),3)=0,"",INDEX('Consolidado Resultados'!$A$8:$L$705,MATCH('Desagregacion virtual'!$L55,'Consolidado Resultados'!$L$8:$L$705,0),8))</f>
        <v/>
      </c>
      <c r="I55" s="56" t="str">
        <f>IF(INDEX('Consolidado Resultados'!$A$8:$L$705,MATCH('Desagregacion virtual'!$L55,'Consolidado Resultados'!$L$8:$L$705,0),3)=0,"",INDEX('Consolidado Resultados'!$A$8:$L$705,MATCH('Desagregacion virtual'!$L55,'Consolidado Resultados'!$L$8:$L$705,0),9))</f>
        <v/>
      </c>
      <c r="J55" s="56" t="str">
        <f>IF(INDEX('Consolidado Resultados'!$A$8:$L$705,MATCH('Desagregacion virtual'!$L55,'Consolidado Resultados'!$L$8:$L$705,0),3)=0,"",INDEX('Consolidado Resultados'!$A$8:$L$705,MATCH('Desagregacion virtual'!$L55,'Consolidado Resultados'!$L$8:$L$705,0),10))</f>
        <v/>
      </c>
      <c r="K55" s="3" t="str">
        <f>+IFERROR(INDEX('Ofertas insignia'!$B$17:$M$52,MATCH('Desagregacion virtual'!$B55,'Ofertas insignia'!$B$17:$B$52,0),MATCH('Desagregacion virtual'!$K$14,'Ofertas insignia'!$B$16:$M$16,0)),"")</f>
        <v/>
      </c>
      <c r="L55" s="38" t="str">
        <f t="shared" si="0"/>
        <v>Desagregación virtual del bucle local</v>
      </c>
    </row>
    <row r="56" spans="1:12" x14ac:dyDescent="0.35">
      <c r="A56" s="30">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virtual'!$L56,'Consolidado Resultados'!$L$8:$L$705,0),3)=0,"",INDEX('Consolidado Resultados'!$A$8:$L$705,MATCH('Desagregacion virtual'!$L56,'Consolidado Resultados'!$L$8:$L$705,0),3))</f>
        <v/>
      </c>
      <c r="D56" s="4" t="str">
        <f>IF(INDEX('Consolidado Resultados'!$A$8:$L$705,MATCH('Desagregacion virtual'!$L56,'Consolidado Resultados'!$L$8:$L$705,0),3)=0,"",INDEX('Consolidado Resultados'!$A$8:$L$705,MATCH('Desagregacion virtual'!$L56,'Consolidado Resultados'!$L$8:$L$705,0),4))</f>
        <v/>
      </c>
      <c r="E56" s="4" t="str">
        <f>IF(INDEX('Consolidado Resultados'!$A$8:$L$705,MATCH('Desagregacion virtual'!$L56,'Consolidado Resultados'!$L$8:$L$705,0),3)=0,"",INDEX('Consolidado Resultados'!$A$8:$L$705,MATCH('Desagregacion virtual'!$L56,'Consolidado Resultados'!$L$8:$L$705,0),5))</f>
        <v/>
      </c>
      <c r="F56" s="4" t="str">
        <f>IF(INDEX('Consolidado Resultados'!$A$8:$L$705,MATCH('Desagregacion virtual'!$L56,'Consolidado Resultados'!$L$8:$L$705,0),3)=0,"",INDEX('Consolidado Resultados'!$A$8:$L$705,MATCH('Desagregacion virtual'!$L56,'Consolidado Resultados'!$L$8:$L$705,0),6))</f>
        <v/>
      </c>
      <c r="G56" s="4" t="str">
        <f>IF(INDEX('Consolidado Resultados'!$A$8:$L$705,MATCH('Desagregacion virtual'!$L56,'Consolidado Resultados'!$L$8:$L$705,0),3)=0,"",INDEX('Consolidado Resultados'!$A$8:$L$705,MATCH('Desagregacion virtual'!$L56,'Consolidado Resultados'!$L$8:$L$705,0),7))</f>
        <v/>
      </c>
      <c r="H56" s="4" t="str">
        <f>IF(INDEX('Consolidado Resultados'!$A$8:$L$705,MATCH('Desagregacion virtual'!$L56,'Consolidado Resultados'!$L$8:$L$705,0),3)=0,"",INDEX('Consolidado Resultados'!$A$8:$L$705,MATCH('Desagregacion virtual'!$L56,'Consolidado Resultados'!$L$8:$L$705,0),8))</f>
        <v/>
      </c>
      <c r="I56" s="56" t="str">
        <f>IF(INDEX('Consolidado Resultados'!$A$8:$L$705,MATCH('Desagregacion virtual'!$L56,'Consolidado Resultados'!$L$8:$L$705,0),3)=0,"",INDEX('Consolidado Resultados'!$A$8:$L$705,MATCH('Desagregacion virtual'!$L56,'Consolidado Resultados'!$L$8:$L$705,0),9))</f>
        <v/>
      </c>
      <c r="J56" s="56" t="str">
        <f>IF(INDEX('Consolidado Resultados'!$A$8:$L$705,MATCH('Desagregacion virtual'!$L56,'Consolidado Resultados'!$L$8:$L$705,0),3)=0,"",INDEX('Consolidado Resultados'!$A$8:$L$705,MATCH('Desagregacion virtual'!$L56,'Consolidado Resultados'!$L$8:$L$705,0),10))</f>
        <v/>
      </c>
      <c r="K56" s="3" t="str">
        <f>+IFERROR(INDEX('Ofertas insignia'!$B$17:$M$52,MATCH('Desagregacion virtual'!$B56,'Ofertas insignia'!$B$17:$B$52,0),MATCH('Desagregacion virtual'!$K$14,'Ofertas insignia'!$B$16:$M$16,0)),"")</f>
        <v/>
      </c>
      <c r="L56" s="38" t="str">
        <f t="shared" si="0"/>
        <v>Desagregación virtual del bucle local</v>
      </c>
    </row>
    <row r="57" spans="1:12" x14ac:dyDescent="0.35">
      <c r="A57" s="30">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virtual'!$L57,'Consolidado Resultados'!$L$8:$L$705,0),3)=0,"",INDEX('Consolidado Resultados'!$A$8:$L$705,MATCH('Desagregacion virtual'!$L57,'Consolidado Resultados'!$L$8:$L$705,0),3))</f>
        <v/>
      </c>
      <c r="D57" s="4" t="str">
        <f>IF(INDEX('Consolidado Resultados'!$A$8:$L$705,MATCH('Desagregacion virtual'!$L57,'Consolidado Resultados'!$L$8:$L$705,0),3)=0,"",INDEX('Consolidado Resultados'!$A$8:$L$705,MATCH('Desagregacion virtual'!$L57,'Consolidado Resultados'!$L$8:$L$705,0),4))</f>
        <v/>
      </c>
      <c r="E57" s="4" t="str">
        <f>IF(INDEX('Consolidado Resultados'!$A$8:$L$705,MATCH('Desagregacion virtual'!$L57,'Consolidado Resultados'!$L$8:$L$705,0),3)=0,"",INDEX('Consolidado Resultados'!$A$8:$L$705,MATCH('Desagregacion virtual'!$L57,'Consolidado Resultados'!$L$8:$L$705,0),5))</f>
        <v/>
      </c>
      <c r="F57" s="4" t="str">
        <f>IF(INDEX('Consolidado Resultados'!$A$8:$L$705,MATCH('Desagregacion virtual'!$L57,'Consolidado Resultados'!$L$8:$L$705,0),3)=0,"",INDEX('Consolidado Resultados'!$A$8:$L$705,MATCH('Desagregacion virtual'!$L57,'Consolidado Resultados'!$L$8:$L$705,0),6))</f>
        <v/>
      </c>
      <c r="G57" s="4" t="str">
        <f>IF(INDEX('Consolidado Resultados'!$A$8:$L$705,MATCH('Desagregacion virtual'!$L57,'Consolidado Resultados'!$L$8:$L$705,0),3)=0,"",INDEX('Consolidado Resultados'!$A$8:$L$705,MATCH('Desagregacion virtual'!$L57,'Consolidado Resultados'!$L$8:$L$705,0),7))</f>
        <v/>
      </c>
      <c r="H57" s="4" t="str">
        <f>IF(INDEX('Consolidado Resultados'!$A$8:$L$705,MATCH('Desagregacion virtual'!$L57,'Consolidado Resultados'!$L$8:$L$705,0),3)=0,"",INDEX('Consolidado Resultados'!$A$8:$L$705,MATCH('Desagregacion virtual'!$L57,'Consolidado Resultados'!$L$8:$L$705,0),8))</f>
        <v/>
      </c>
      <c r="I57" s="56" t="str">
        <f>IF(INDEX('Consolidado Resultados'!$A$8:$L$705,MATCH('Desagregacion virtual'!$L57,'Consolidado Resultados'!$L$8:$L$705,0),3)=0,"",INDEX('Consolidado Resultados'!$A$8:$L$705,MATCH('Desagregacion virtual'!$L57,'Consolidado Resultados'!$L$8:$L$705,0),9))</f>
        <v/>
      </c>
      <c r="J57" s="56" t="str">
        <f>IF(INDEX('Consolidado Resultados'!$A$8:$L$705,MATCH('Desagregacion virtual'!$L57,'Consolidado Resultados'!$L$8:$L$705,0),3)=0,"",INDEX('Consolidado Resultados'!$A$8:$L$705,MATCH('Desagregacion virtual'!$L57,'Consolidado Resultados'!$L$8:$L$705,0),10))</f>
        <v/>
      </c>
      <c r="K57" s="3" t="str">
        <f>+IFERROR(INDEX('Ofertas insignia'!$B$17:$M$52,MATCH('Desagregacion virtual'!$B57,'Ofertas insignia'!$B$17:$B$52,0),MATCH('Desagregacion virtual'!$K$14,'Ofertas insignia'!$B$16:$M$16,0)),"")</f>
        <v/>
      </c>
      <c r="L57" s="38" t="str">
        <f t="shared" si="0"/>
        <v>Desagregación virtual del bucle local</v>
      </c>
    </row>
    <row r="58" spans="1:12" x14ac:dyDescent="0.35">
      <c r="A58" s="30">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virtual'!$L58,'Consolidado Resultados'!$L$8:$L$705,0),3)=0,"",INDEX('Consolidado Resultados'!$A$8:$L$705,MATCH('Desagregacion virtual'!$L58,'Consolidado Resultados'!$L$8:$L$705,0),3))</f>
        <v/>
      </c>
      <c r="D58" s="4" t="str">
        <f>IF(INDEX('Consolidado Resultados'!$A$8:$L$705,MATCH('Desagregacion virtual'!$L58,'Consolidado Resultados'!$L$8:$L$705,0),3)=0,"",INDEX('Consolidado Resultados'!$A$8:$L$705,MATCH('Desagregacion virtual'!$L58,'Consolidado Resultados'!$L$8:$L$705,0),4))</f>
        <v/>
      </c>
      <c r="E58" s="4" t="str">
        <f>IF(INDEX('Consolidado Resultados'!$A$8:$L$705,MATCH('Desagregacion virtual'!$L58,'Consolidado Resultados'!$L$8:$L$705,0),3)=0,"",INDEX('Consolidado Resultados'!$A$8:$L$705,MATCH('Desagregacion virtual'!$L58,'Consolidado Resultados'!$L$8:$L$705,0),5))</f>
        <v/>
      </c>
      <c r="F58" s="4" t="str">
        <f>IF(INDEX('Consolidado Resultados'!$A$8:$L$705,MATCH('Desagregacion virtual'!$L58,'Consolidado Resultados'!$L$8:$L$705,0),3)=0,"",INDEX('Consolidado Resultados'!$A$8:$L$705,MATCH('Desagregacion virtual'!$L58,'Consolidado Resultados'!$L$8:$L$705,0),6))</f>
        <v/>
      </c>
      <c r="G58" s="4" t="str">
        <f>IF(INDEX('Consolidado Resultados'!$A$8:$L$705,MATCH('Desagregacion virtual'!$L58,'Consolidado Resultados'!$L$8:$L$705,0),3)=0,"",INDEX('Consolidado Resultados'!$A$8:$L$705,MATCH('Desagregacion virtual'!$L58,'Consolidado Resultados'!$L$8:$L$705,0),7))</f>
        <v/>
      </c>
      <c r="H58" s="4" t="str">
        <f>IF(INDEX('Consolidado Resultados'!$A$8:$L$705,MATCH('Desagregacion virtual'!$L58,'Consolidado Resultados'!$L$8:$L$705,0),3)=0,"",INDEX('Consolidado Resultados'!$A$8:$L$705,MATCH('Desagregacion virtual'!$L58,'Consolidado Resultados'!$L$8:$L$705,0),8))</f>
        <v/>
      </c>
      <c r="I58" s="56" t="str">
        <f>IF(INDEX('Consolidado Resultados'!$A$8:$L$705,MATCH('Desagregacion virtual'!$L58,'Consolidado Resultados'!$L$8:$L$705,0),3)=0,"",INDEX('Consolidado Resultados'!$A$8:$L$705,MATCH('Desagregacion virtual'!$L58,'Consolidado Resultados'!$L$8:$L$705,0),9))</f>
        <v/>
      </c>
      <c r="J58" s="56" t="str">
        <f>IF(INDEX('Consolidado Resultados'!$A$8:$L$705,MATCH('Desagregacion virtual'!$L58,'Consolidado Resultados'!$L$8:$L$705,0),3)=0,"",INDEX('Consolidado Resultados'!$A$8:$L$705,MATCH('Desagregacion virtual'!$L58,'Consolidado Resultados'!$L$8:$L$705,0),10))</f>
        <v/>
      </c>
      <c r="K58" s="3" t="str">
        <f>+IFERROR(INDEX('Ofertas insignia'!$B$17:$M$52,MATCH('Desagregacion virtual'!$B58,'Ofertas insignia'!$B$17:$B$52,0),MATCH('Desagregacion virtual'!$K$14,'Ofertas insignia'!$B$16:$M$16,0)),"")</f>
        <v/>
      </c>
      <c r="L58" s="38" t="str">
        <f t="shared" si="0"/>
        <v>Desagregación virtual del bucle local</v>
      </c>
    </row>
    <row r="59" spans="1:12" x14ac:dyDescent="0.35">
      <c r="A59" s="30">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virtual'!$L59,'Consolidado Resultados'!$L$8:$L$705,0),3)=0,"",INDEX('Consolidado Resultados'!$A$8:$L$705,MATCH('Desagregacion virtual'!$L59,'Consolidado Resultados'!$L$8:$L$705,0),3))</f>
        <v/>
      </c>
      <c r="D59" s="4" t="str">
        <f>IF(INDEX('Consolidado Resultados'!$A$8:$L$705,MATCH('Desagregacion virtual'!$L59,'Consolidado Resultados'!$L$8:$L$705,0),3)=0,"",INDEX('Consolidado Resultados'!$A$8:$L$705,MATCH('Desagregacion virtual'!$L59,'Consolidado Resultados'!$L$8:$L$705,0),4))</f>
        <v/>
      </c>
      <c r="E59" s="4" t="str">
        <f>IF(INDEX('Consolidado Resultados'!$A$8:$L$705,MATCH('Desagregacion virtual'!$L59,'Consolidado Resultados'!$L$8:$L$705,0),3)=0,"",INDEX('Consolidado Resultados'!$A$8:$L$705,MATCH('Desagregacion virtual'!$L59,'Consolidado Resultados'!$L$8:$L$705,0),5))</f>
        <v/>
      </c>
      <c r="F59" s="4" t="str">
        <f>IF(INDEX('Consolidado Resultados'!$A$8:$L$705,MATCH('Desagregacion virtual'!$L59,'Consolidado Resultados'!$L$8:$L$705,0),3)=0,"",INDEX('Consolidado Resultados'!$A$8:$L$705,MATCH('Desagregacion virtual'!$L59,'Consolidado Resultados'!$L$8:$L$705,0),6))</f>
        <v/>
      </c>
      <c r="G59" s="4" t="str">
        <f>IF(INDEX('Consolidado Resultados'!$A$8:$L$705,MATCH('Desagregacion virtual'!$L59,'Consolidado Resultados'!$L$8:$L$705,0),3)=0,"",INDEX('Consolidado Resultados'!$A$8:$L$705,MATCH('Desagregacion virtual'!$L59,'Consolidado Resultados'!$L$8:$L$705,0),7))</f>
        <v/>
      </c>
      <c r="H59" s="4" t="str">
        <f>IF(INDEX('Consolidado Resultados'!$A$8:$L$705,MATCH('Desagregacion virtual'!$L59,'Consolidado Resultados'!$L$8:$L$705,0),3)=0,"",INDEX('Consolidado Resultados'!$A$8:$L$705,MATCH('Desagregacion virtual'!$L59,'Consolidado Resultados'!$L$8:$L$705,0),8))</f>
        <v/>
      </c>
      <c r="I59" s="56" t="str">
        <f>IF(INDEX('Consolidado Resultados'!$A$8:$L$705,MATCH('Desagregacion virtual'!$L59,'Consolidado Resultados'!$L$8:$L$705,0),3)=0,"",INDEX('Consolidado Resultados'!$A$8:$L$705,MATCH('Desagregacion virtual'!$L59,'Consolidado Resultados'!$L$8:$L$705,0),9))</f>
        <v/>
      </c>
      <c r="J59" s="56" t="str">
        <f>IF(INDEX('Consolidado Resultados'!$A$8:$L$705,MATCH('Desagregacion virtual'!$L59,'Consolidado Resultados'!$L$8:$L$705,0),3)=0,"",INDEX('Consolidado Resultados'!$A$8:$L$705,MATCH('Desagregacion virtual'!$L59,'Consolidado Resultados'!$L$8:$L$705,0),10))</f>
        <v/>
      </c>
      <c r="K59" s="3" t="str">
        <f>+IFERROR(INDEX('Ofertas insignia'!$B$17:$M$52,MATCH('Desagregacion virtual'!$B59,'Ofertas insignia'!$B$17:$B$52,0),MATCH('Desagregacion virtual'!$K$14,'Ofertas insignia'!$B$16:$M$16,0)),"")</f>
        <v/>
      </c>
      <c r="L59" s="38" t="str">
        <f t="shared" si="0"/>
        <v>Desagregación virtual del bucle local</v>
      </c>
    </row>
    <row r="60" spans="1:12" x14ac:dyDescent="0.35">
      <c r="A60" s="30">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virtual'!$L60,'Consolidado Resultados'!$L$8:$L$705,0),3)=0,"",INDEX('Consolidado Resultados'!$A$8:$L$705,MATCH('Desagregacion virtual'!$L60,'Consolidado Resultados'!$L$8:$L$705,0),3))</f>
        <v/>
      </c>
      <c r="D60" s="4" t="str">
        <f>IF(INDEX('Consolidado Resultados'!$A$8:$L$705,MATCH('Desagregacion virtual'!$L60,'Consolidado Resultados'!$L$8:$L$705,0),3)=0,"",INDEX('Consolidado Resultados'!$A$8:$L$705,MATCH('Desagregacion virtual'!$L60,'Consolidado Resultados'!$L$8:$L$705,0),4))</f>
        <v/>
      </c>
      <c r="E60" s="4" t="str">
        <f>IF(INDEX('Consolidado Resultados'!$A$8:$L$705,MATCH('Desagregacion virtual'!$L60,'Consolidado Resultados'!$L$8:$L$705,0),3)=0,"",INDEX('Consolidado Resultados'!$A$8:$L$705,MATCH('Desagregacion virtual'!$L60,'Consolidado Resultados'!$L$8:$L$705,0),5))</f>
        <v/>
      </c>
      <c r="F60" s="4" t="str">
        <f>IF(INDEX('Consolidado Resultados'!$A$8:$L$705,MATCH('Desagregacion virtual'!$L60,'Consolidado Resultados'!$L$8:$L$705,0),3)=0,"",INDEX('Consolidado Resultados'!$A$8:$L$705,MATCH('Desagregacion virtual'!$L60,'Consolidado Resultados'!$L$8:$L$705,0),6))</f>
        <v/>
      </c>
      <c r="G60" s="4" t="str">
        <f>IF(INDEX('Consolidado Resultados'!$A$8:$L$705,MATCH('Desagregacion virtual'!$L60,'Consolidado Resultados'!$L$8:$L$705,0),3)=0,"",INDEX('Consolidado Resultados'!$A$8:$L$705,MATCH('Desagregacion virtual'!$L60,'Consolidado Resultados'!$L$8:$L$705,0),7))</f>
        <v/>
      </c>
      <c r="H60" s="4" t="str">
        <f>IF(INDEX('Consolidado Resultados'!$A$8:$L$705,MATCH('Desagregacion virtual'!$L60,'Consolidado Resultados'!$L$8:$L$705,0),3)=0,"",INDEX('Consolidado Resultados'!$A$8:$L$705,MATCH('Desagregacion virtual'!$L60,'Consolidado Resultados'!$L$8:$L$705,0),8))</f>
        <v/>
      </c>
      <c r="I60" s="56" t="str">
        <f>IF(INDEX('Consolidado Resultados'!$A$8:$L$705,MATCH('Desagregacion virtual'!$L60,'Consolidado Resultados'!$L$8:$L$705,0),3)=0,"",INDEX('Consolidado Resultados'!$A$8:$L$705,MATCH('Desagregacion virtual'!$L60,'Consolidado Resultados'!$L$8:$L$705,0),9))</f>
        <v/>
      </c>
      <c r="J60" s="56" t="str">
        <f>IF(INDEX('Consolidado Resultados'!$A$8:$L$705,MATCH('Desagregacion virtual'!$L60,'Consolidado Resultados'!$L$8:$L$705,0),3)=0,"",INDEX('Consolidado Resultados'!$A$8:$L$705,MATCH('Desagregacion virtual'!$L60,'Consolidado Resultados'!$L$8:$L$705,0),10))</f>
        <v/>
      </c>
      <c r="K60" s="3" t="str">
        <f>+IFERROR(INDEX('Ofertas insignia'!$B$17:$M$52,MATCH('Desagregacion virtual'!$B60,'Ofertas insignia'!$B$17:$B$52,0),MATCH('Desagregacion virtual'!$K$14,'Ofertas insignia'!$B$16:$M$16,0)),"")</f>
        <v/>
      </c>
      <c r="L60" s="38" t="str">
        <f t="shared" si="0"/>
        <v>Desagregación virtual del bucle local</v>
      </c>
    </row>
    <row r="61" spans="1:12" x14ac:dyDescent="0.35">
      <c r="A61" s="30">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virtual'!$L61,'Consolidado Resultados'!$L$8:$L$705,0),3)=0,"",INDEX('Consolidado Resultados'!$A$8:$L$705,MATCH('Desagregacion virtual'!$L61,'Consolidado Resultados'!$L$8:$L$705,0),3))</f>
        <v/>
      </c>
      <c r="D61" s="4" t="str">
        <f>IF(INDEX('Consolidado Resultados'!$A$8:$L$705,MATCH('Desagregacion virtual'!$L61,'Consolidado Resultados'!$L$8:$L$705,0),3)=0,"",INDEX('Consolidado Resultados'!$A$8:$L$705,MATCH('Desagregacion virtual'!$L61,'Consolidado Resultados'!$L$8:$L$705,0),4))</f>
        <v/>
      </c>
      <c r="E61" s="4" t="str">
        <f>IF(INDEX('Consolidado Resultados'!$A$8:$L$705,MATCH('Desagregacion virtual'!$L61,'Consolidado Resultados'!$L$8:$L$705,0),3)=0,"",INDEX('Consolidado Resultados'!$A$8:$L$705,MATCH('Desagregacion virtual'!$L61,'Consolidado Resultados'!$L$8:$L$705,0),5))</f>
        <v/>
      </c>
      <c r="F61" s="4" t="str">
        <f>IF(INDEX('Consolidado Resultados'!$A$8:$L$705,MATCH('Desagregacion virtual'!$L61,'Consolidado Resultados'!$L$8:$L$705,0),3)=0,"",INDEX('Consolidado Resultados'!$A$8:$L$705,MATCH('Desagregacion virtual'!$L61,'Consolidado Resultados'!$L$8:$L$705,0),6))</f>
        <v/>
      </c>
      <c r="G61" s="4" t="str">
        <f>IF(INDEX('Consolidado Resultados'!$A$8:$L$705,MATCH('Desagregacion virtual'!$L61,'Consolidado Resultados'!$L$8:$L$705,0),3)=0,"",INDEX('Consolidado Resultados'!$A$8:$L$705,MATCH('Desagregacion virtual'!$L61,'Consolidado Resultados'!$L$8:$L$705,0),7))</f>
        <v/>
      </c>
      <c r="H61" s="4" t="str">
        <f>IF(INDEX('Consolidado Resultados'!$A$8:$L$705,MATCH('Desagregacion virtual'!$L61,'Consolidado Resultados'!$L$8:$L$705,0),3)=0,"",INDEX('Consolidado Resultados'!$A$8:$L$705,MATCH('Desagregacion virtual'!$L61,'Consolidado Resultados'!$L$8:$L$705,0),8))</f>
        <v/>
      </c>
      <c r="I61" s="56" t="str">
        <f>IF(INDEX('Consolidado Resultados'!$A$8:$L$705,MATCH('Desagregacion virtual'!$L61,'Consolidado Resultados'!$L$8:$L$705,0),3)=0,"",INDEX('Consolidado Resultados'!$A$8:$L$705,MATCH('Desagregacion virtual'!$L61,'Consolidado Resultados'!$L$8:$L$705,0),9))</f>
        <v/>
      </c>
      <c r="J61" s="56" t="str">
        <f>IF(INDEX('Consolidado Resultados'!$A$8:$L$705,MATCH('Desagregacion virtual'!$L61,'Consolidado Resultados'!$L$8:$L$705,0),3)=0,"",INDEX('Consolidado Resultados'!$A$8:$L$705,MATCH('Desagregacion virtual'!$L61,'Consolidado Resultados'!$L$8:$L$705,0),10))</f>
        <v/>
      </c>
      <c r="K61" s="3" t="str">
        <f>+IFERROR(INDEX('Ofertas insignia'!$B$17:$M$52,MATCH('Desagregacion virtual'!$B61,'Ofertas insignia'!$B$17:$B$52,0),MATCH('Desagregacion virtual'!$K$14,'Ofertas insignia'!$B$16:$M$16,0)),"")</f>
        <v/>
      </c>
      <c r="L61" s="38" t="str">
        <f t="shared" si="0"/>
        <v>Desagregación virtual del bucle local</v>
      </c>
    </row>
    <row r="62" spans="1:12" x14ac:dyDescent="0.35">
      <c r="A62" s="30">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virtual'!$L62,'Consolidado Resultados'!$L$8:$L$705,0),3)=0,"",INDEX('Consolidado Resultados'!$A$8:$L$705,MATCH('Desagregacion virtual'!$L62,'Consolidado Resultados'!$L$8:$L$705,0),3))</f>
        <v/>
      </c>
      <c r="D62" s="4" t="str">
        <f>IF(INDEX('Consolidado Resultados'!$A$8:$L$705,MATCH('Desagregacion virtual'!$L62,'Consolidado Resultados'!$L$8:$L$705,0),3)=0,"",INDEX('Consolidado Resultados'!$A$8:$L$705,MATCH('Desagregacion virtual'!$L62,'Consolidado Resultados'!$L$8:$L$705,0),4))</f>
        <v/>
      </c>
      <c r="E62" s="4" t="str">
        <f>IF(INDEX('Consolidado Resultados'!$A$8:$L$705,MATCH('Desagregacion virtual'!$L62,'Consolidado Resultados'!$L$8:$L$705,0),3)=0,"",INDEX('Consolidado Resultados'!$A$8:$L$705,MATCH('Desagregacion virtual'!$L62,'Consolidado Resultados'!$L$8:$L$705,0),5))</f>
        <v/>
      </c>
      <c r="F62" s="4" t="str">
        <f>IF(INDEX('Consolidado Resultados'!$A$8:$L$705,MATCH('Desagregacion virtual'!$L62,'Consolidado Resultados'!$L$8:$L$705,0),3)=0,"",INDEX('Consolidado Resultados'!$A$8:$L$705,MATCH('Desagregacion virtual'!$L62,'Consolidado Resultados'!$L$8:$L$705,0),6))</f>
        <v/>
      </c>
      <c r="G62" s="4" t="str">
        <f>IF(INDEX('Consolidado Resultados'!$A$8:$L$705,MATCH('Desagregacion virtual'!$L62,'Consolidado Resultados'!$L$8:$L$705,0),3)=0,"",INDEX('Consolidado Resultados'!$A$8:$L$705,MATCH('Desagregacion virtual'!$L62,'Consolidado Resultados'!$L$8:$L$705,0),7))</f>
        <v/>
      </c>
      <c r="H62" s="4" t="str">
        <f>IF(INDEX('Consolidado Resultados'!$A$8:$L$705,MATCH('Desagregacion virtual'!$L62,'Consolidado Resultados'!$L$8:$L$705,0),3)=0,"",INDEX('Consolidado Resultados'!$A$8:$L$705,MATCH('Desagregacion virtual'!$L62,'Consolidado Resultados'!$L$8:$L$705,0),8))</f>
        <v/>
      </c>
      <c r="I62" s="56" t="str">
        <f>IF(INDEX('Consolidado Resultados'!$A$8:$L$705,MATCH('Desagregacion virtual'!$L62,'Consolidado Resultados'!$L$8:$L$705,0),3)=0,"",INDEX('Consolidado Resultados'!$A$8:$L$705,MATCH('Desagregacion virtual'!$L62,'Consolidado Resultados'!$L$8:$L$705,0),9))</f>
        <v/>
      </c>
      <c r="J62" s="56" t="str">
        <f>IF(INDEX('Consolidado Resultados'!$A$8:$L$705,MATCH('Desagregacion virtual'!$L62,'Consolidado Resultados'!$L$8:$L$705,0),3)=0,"",INDEX('Consolidado Resultados'!$A$8:$L$705,MATCH('Desagregacion virtual'!$L62,'Consolidado Resultados'!$L$8:$L$705,0),10))</f>
        <v/>
      </c>
      <c r="K62" s="3" t="str">
        <f>+IFERROR(INDEX('Ofertas insignia'!$B$17:$M$52,MATCH('Desagregacion virtual'!$B62,'Ofertas insignia'!$B$17:$B$52,0),MATCH('Desagregacion virtual'!$K$14,'Ofertas insignia'!$B$16:$M$16,0)),"")</f>
        <v/>
      </c>
      <c r="L62" s="38" t="str">
        <f t="shared" si="0"/>
        <v>Desagregación virtual del bucle local</v>
      </c>
    </row>
    <row r="63" spans="1:12" x14ac:dyDescent="0.35">
      <c r="A63" s="30">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virtual'!$L63,'Consolidado Resultados'!$L$8:$L$705,0),3)=0,"",INDEX('Consolidado Resultados'!$A$8:$L$705,MATCH('Desagregacion virtual'!$L63,'Consolidado Resultados'!$L$8:$L$705,0),3))</f>
        <v/>
      </c>
      <c r="D63" s="4" t="str">
        <f>IF(INDEX('Consolidado Resultados'!$A$8:$L$705,MATCH('Desagregacion virtual'!$L63,'Consolidado Resultados'!$L$8:$L$705,0),3)=0,"",INDEX('Consolidado Resultados'!$A$8:$L$705,MATCH('Desagregacion virtual'!$L63,'Consolidado Resultados'!$L$8:$L$705,0),4))</f>
        <v/>
      </c>
      <c r="E63" s="4" t="str">
        <f>IF(INDEX('Consolidado Resultados'!$A$8:$L$705,MATCH('Desagregacion virtual'!$L63,'Consolidado Resultados'!$L$8:$L$705,0),3)=0,"",INDEX('Consolidado Resultados'!$A$8:$L$705,MATCH('Desagregacion virtual'!$L63,'Consolidado Resultados'!$L$8:$L$705,0),5))</f>
        <v/>
      </c>
      <c r="F63" s="4" t="str">
        <f>IF(INDEX('Consolidado Resultados'!$A$8:$L$705,MATCH('Desagregacion virtual'!$L63,'Consolidado Resultados'!$L$8:$L$705,0),3)=0,"",INDEX('Consolidado Resultados'!$A$8:$L$705,MATCH('Desagregacion virtual'!$L63,'Consolidado Resultados'!$L$8:$L$705,0),6))</f>
        <v/>
      </c>
      <c r="G63" s="4" t="str">
        <f>IF(INDEX('Consolidado Resultados'!$A$8:$L$705,MATCH('Desagregacion virtual'!$L63,'Consolidado Resultados'!$L$8:$L$705,0),3)=0,"",INDEX('Consolidado Resultados'!$A$8:$L$705,MATCH('Desagregacion virtual'!$L63,'Consolidado Resultados'!$L$8:$L$705,0),7))</f>
        <v/>
      </c>
      <c r="H63" s="4" t="str">
        <f>IF(INDEX('Consolidado Resultados'!$A$8:$L$705,MATCH('Desagregacion virtual'!$L63,'Consolidado Resultados'!$L$8:$L$705,0),3)=0,"",INDEX('Consolidado Resultados'!$A$8:$L$705,MATCH('Desagregacion virtual'!$L63,'Consolidado Resultados'!$L$8:$L$705,0),8))</f>
        <v/>
      </c>
      <c r="I63" s="56" t="str">
        <f>IF(INDEX('Consolidado Resultados'!$A$8:$L$705,MATCH('Desagregacion virtual'!$L63,'Consolidado Resultados'!$L$8:$L$705,0),3)=0,"",INDEX('Consolidado Resultados'!$A$8:$L$705,MATCH('Desagregacion virtual'!$L63,'Consolidado Resultados'!$L$8:$L$705,0),9))</f>
        <v/>
      </c>
      <c r="J63" s="56" t="str">
        <f>IF(INDEX('Consolidado Resultados'!$A$8:$L$705,MATCH('Desagregacion virtual'!$L63,'Consolidado Resultados'!$L$8:$L$705,0),3)=0,"",INDEX('Consolidado Resultados'!$A$8:$L$705,MATCH('Desagregacion virtual'!$L63,'Consolidado Resultados'!$L$8:$L$705,0),10))</f>
        <v/>
      </c>
      <c r="K63" s="3" t="str">
        <f>+IFERROR(INDEX('Ofertas insignia'!$B$17:$M$52,MATCH('Desagregacion virtual'!$B63,'Ofertas insignia'!$B$17:$B$52,0),MATCH('Desagregacion virtual'!$K$14,'Ofertas insignia'!$B$16:$M$16,0)),"")</f>
        <v/>
      </c>
      <c r="L63" s="38" t="str">
        <f t="shared" si="0"/>
        <v>Desagregación virtual del bucle local</v>
      </c>
    </row>
    <row r="64" spans="1:12" x14ac:dyDescent="0.35">
      <c r="A64" s="30">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virtual'!$L64,'Consolidado Resultados'!$L$8:$L$705,0),3)=0,"",INDEX('Consolidado Resultados'!$A$8:$L$705,MATCH('Desagregacion virtual'!$L64,'Consolidado Resultados'!$L$8:$L$705,0),3))</f>
        <v/>
      </c>
      <c r="D64" s="4" t="str">
        <f>IF(INDEX('Consolidado Resultados'!$A$8:$L$705,MATCH('Desagregacion virtual'!$L64,'Consolidado Resultados'!$L$8:$L$705,0),3)=0,"",INDEX('Consolidado Resultados'!$A$8:$L$705,MATCH('Desagregacion virtual'!$L64,'Consolidado Resultados'!$L$8:$L$705,0),4))</f>
        <v/>
      </c>
      <c r="E64" s="4" t="str">
        <f>IF(INDEX('Consolidado Resultados'!$A$8:$L$705,MATCH('Desagregacion virtual'!$L64,'Consolidado Resultados'!$L$8:$L$705,0),3)=0,"",INDEX('Consolidado Resultados'!$A$8:$L$705,MATCH('Desagregacion virtual'!$L64,'Consolidado Resultados'!$L$8:$L$705,0),5))</f>
        <v/>
      </c>
      <c r="F64" s="4" t="str">
        <f>IF(INDEX('Consolidado Resultados'!$A$8:$L$705,MATCH('Desagregacion virtual'!$L64,'Consolidado Resultados'!$L$8:$L$705,0),3)=0,"",INDEX('Consolidado Resultados'!$A$8:$L$705,MATCH('Desagregacion virtual'!$L64,'Consolidado Resultados'!$L$8:$L$705,0),6))</f>
        <v/>
      </c>
      <c r="G64" s="4" t="str">
        <f>IF(INDEX('Consolidado Resultados'!$A$8:$L$705,MATCH('Desagregacion virtual'!$L64,'Consolidado Resultados'!$L$8:$L$705,0),3)=0,"",INDEX('Consolidado Resultados'!$A$8:$L$705,MATCH('Desagregacion virtual'!$L64,'Consolidado Resultados'!$L$8:$L$705,0),7))</f>
        <v/>
      </c>
      <c r="H64" s="4" t="str">
        <f>IF(INDEX('Consolidado Resultados'!$A$8:$L$705,MATCH('Desagregacion virtual'!$L64,'Consolidado Resultados'!$L$8:$L$705,0),3)=0,"",INDEX('Consolidado Resultados'!$A$8:$L$705,MATCH('Desagregacion virtual'!$L64,'Consolidado Resultados'!$L$8:$L$705,0),8))</f>
        <v/>
      </c>
      <c r="I64" s="56" t="str">
        <f>IF(INDEX('Consolidado Resultados'!$A$8:$L$705,MATCH('Desagregacion virtual'!$L64,'Consolidado Resultados'!$L$8:$L$705,0),3)=0,"",INDEX('Consolidado Resultados'!$A$8:$L$705,MATCH('Desagregacion virtual'!$L64,'Consolidado Resultados'!$L$8:$L$705,0),9))</f>
        <v/>
      </c>
      <c r="J64" s="56" t="str">
        <f>IF(INDEX('Consolidado Resultados'!$A$8:$L$705,MATCH('Desagregacion virtual'!$L64,'Consolidado Resultados'!$L$8:$L$705,0),3)=0,"",INDEX('Consolidado Resultados'!$A$8:$L$705,MATCH('Desagregacion virtual'!$L64,'Consolidado Resultados'!$L$8:$L$705,0),10))</f>
        <v/>
      </c>
      <c r="K64" s="3" t="str">
        <f>+IFERROR(INDEX('Ofertas insignia'!$B$17:$M$52,MATCH('Desagregacion virtual'!$B64,'Ofertas insignia'!$B$17:$B$52,0),MATCH('Desagregacion virtual'!$K$14,'Ofertas insignia'!$B$16:$M$16,0)),"")</f>
        <v/>
      </c>
      <c r="L64" s="38" t="str">
        <f t="shared" si="0"/>
        <v>Desagregación virtual del bucle local</v>
      </c>
    </row>
    <row r="65" spans="11:11" x14ac:dyDescent="0.35">
      <c r="K65" s="52" t="str">
        <f>+IFERROR(INDEX('Ofertas insignia'!$B$17:$M$52,MATCH('Desagregacion virtual'!$B65,'Ofertas insignia'!$B$17:$B$52,0),MATCH('Desagregacion virtual'!$K$14,'Ofertas insignia'!$B$16:$M$16,0)),"")</f>
        <v/>
      </c>
    </row>
    <row r="66" spans="11:11" x14ac:dyDescent="0.35">
      <c r="K66" s="52" t="str">
        <f>+IFERROR(INDEX('Ofertas insignia'!$B$17:$M$52,MATCH('Desagregacion virtual'!$B66,'Ofertas insignia'!$B$17:$B$52,0),MATCH('Desagregacion virtual'!$K$14,'Ofertas insignia'!$B$16:$M$16,0)),"")</f>
        <v/>
      </c>
    </row>
    <row r="67" spans="11:11" x14ac:dyDescent="0.35">
      <c r="K67" s="52" t="str">
        <f>+IFERROR(INDEX('Ofertas insignia'!$B$17:$M$52,MATCH('Desagregacion virtual'!$B67,'Ofertas insignia'!$B$17:$B$52,0),MATCH('Desagregacion virtual'!$K$14,'Ofertas insignia'!$B$16:$M$16,0)),"")</f>
        <v/>
      </c>
    </row>
    <row r="68" spans="11:11" x14ac:dyDescent="0.35">
      <c r="K68" s="52" t="str">
        <f>+IFERROR(INDEX('Ofertas insignia'!$B$17:$M$52,MATCH('Desagregacion virtual'!$B68,'Ofertas insignia'!$B$17:$B$52,0),MATCH('Desagregacion virtual'!$K$14,'Ofertas insignia'!$B$16:$M$16,0)),"")</f>
        <v/>
      </c>
    </row>
    <row r="69" spans="11:11" x14ac:dyDescent="0.35">
      <c r="K69" s="52" t="str">
        <f>+IFERROR(INDEX('Ofertas insignia'!$B$17:$M$52,MATCH('Desagregacion virtual'!$B69,'Ofertas insignia'!$B$17:$B$52,0),MATCH('Desagregacion virtual'!$K$14,'Ofertas insignia'!$B$16:$M$16,0)),"")</f>
        <v/>
      </c>
    </row>
    <row r="70" spans="11:11" x14ac:dyDescent="0.35">
      <c r="K70" s="52" t="str">
        <f>+IFERROR(INDEX('Ofertas insignia'!$B$17:$M$52,MATCH('Desagregacion virtual'!$B70,'Ofertas insignia'!$B$17:$B$52,0),MATCH('Desagregacion virtual'!$K$14,'Ofertas insignia'!$B$16:$M$16,0)),"")</f>
        <v/>
      </c>
    </row>
    <row r="71" spans="11:11" x14ac:dyDescent="0.35">
      <c r="K71" s="52" t="str">
        <f>+IFERROR(INDEX('Ofertas insignia'!$B$17:$M$52,MATCH('Desagregacion virtual'!$B71,'Ofertas insignia'!$B$17:$B$52,0),MATCH('Desagregacion virtual'!$K$14,'Ofertas insignia'!$B$16:$M$16,0)),"")</f>
        <v/>
      </c>
    </row>
    <row r="72" spans="11:11" x14ac:dyDescent="0.35">
      <c r="K72" s="52" t="str">
        <f>+IFERROR(INDEX('Ofertas insignia'!$B$17:$M$52,MATCH('Desagregacion virtual'!$B72,'Ofertas insignia'!$B$17:$B$52,0),MATCH('Desagregacion virtual'!$K$14,'Ofertas insignia'!$B$16:$M$16,0)),"")</f>
        <v/>
      </c>
    </row>
    <row r="73" spans="11:11" x14ac:dyDescent="0.35">
      <c r="K73" s="52" t="str">
        <f>+IFERROR(INDEX('Ofertas insignia'!$B$17:$M$52,MATCH('Desagregacion virtual'!$B73,'Ofertas insignia'!$B$17:$B$52,0),MATCH('Desagregacion virtual'!$K$14,'Ofertas insignia'!$B$16:$M$16,0)),"")</f>
        <v/>
      </c>
    </row>
    <row r="74" spans="11:11" x14ac:dyDescent="0.35">
      <c r="K74" s="52" t="str">
        <f>+IFERROR(INDEX('Ofertas insignia'!$B$17:$M$52,MATCH('Desagregacion virtual'!$B74,'Ofertas insignia'!$B$17:$B$52,0),MATCH('Desagregacion virtual'!$K$14,'Ofertas insignia'!$B$16:$M$16,0)),"")</f>
        <v/>
      </c>
    </row>
    <row r="75" spans="11:11" x14ac:dyDescent="0.35">
      <c r="K75" s="52" t="str">
        <f>+IFERROR(INDEX('Ofertas insignia'!$B$17:$M$52,MATCH('Desagregacion virtual'!$B75,'Ofertas insignia'!$B$17:$B$52,0),MATCH('Desagregacion virtual'!$K$14,'Ofertas insignia'!$B$16:$M$16,0)),"")</f>
        <v/>
      </c>
    </row>
    <row r="76" spans="11:11" x14ac:dyDescent="0.35">
      <c r="K76" s="52" t="str">
        <f>+IFERROR(INDEX('Ofertas insignia'!$B$17:$M$52,MATCH('Desagregacion virtual'!$B76,'Ofertas insignia'!$B$17:$B$52,0),MATCH('Desagregacion virtual'!$K$14,'Ofertas insignia'!$B$16:$M$16,0)),"")</f>
        <v/>
      </c>
    </row>
    <row r="77" spans="11:11" x14ac:dyDescent="0.35">
      <c r="K77" s="52" t="str">
        <f>+IFERROR(INDEX('Ofertas insignia'!$B$17:$M$52,MATCH('Desagregacion virtual'!$B77,'Ofertas insignia'!$B$17:$B$52,0),MATCH('Desagregacion virtual'!$K$14,'Ofertas insignia'!$B$16:$M$16,0)),"")</f>
        <v/>
      </c>
    </row>
    <row r="78" spans="11:11" x14ac:dyDescent="0.35">
      <c r="K78" s="52" t="str">
        <f>+IFERROR(INDEX('Ofertas insignia'!$B$17:$M$52,MATCH('Desagregacion virtual'!$B78,'Ofertas insignia'!$B$17:$B$52,0),MATCH('Desagregacion virtual'!$K$14,'Ofertas insignia'!$B$16:$M$16,0)),"")</f>
        <v/>
      </c>
    </row>
    <row r="79" spans="11:11" x14ac:dyDescent="0.35">
      <c r="K79" s="52" t="str">
        <f>+IFERROR(INDEX('Ofertas insignia'!$B$17:$M$52,MATCH('Desagregacion virtual'!$B79,'Ofertas insignia'!$B$17:$B$52,0),MATCH('Desagregacion virtual'!$K$14,'Ofertas insignia'!$B$16:$M$16,0)),"")</f>
        <v/>
      </c>
    </row>
    <row r="80" spans="11:11" x14ac:dyDescent="0.35">
      <c r="K80" s="52" t="str">
        <f>+IFERROR(INDEX('Ofertas insignia'!$B$17:$M$52,MATCH('Desagregacion virtual'!$B80,'Ofertas insignia'!$B$17:$B$52,0),MATCH('Desagregacion virtual'!$K$14,'Ofertas insignia'!$B$16:$M$16,0)),"")</f>
        <v/>
      </c>
    </row>
    <row r="81" spans="11:11" x14ac:dyDescent="0.35">
      <c r="K81" s="52" t="str">
        <f>+IFERROR(INDEX('Ofertas insignia'!$B$17:$M$52,MATCH('Desagregacion virtual'!$B81,'Ofertas insignia'!$B$17:$B$52,0),MATCH('Desagregacion virtual'!$K$14,'Ofertas insignia'!$B$16:$M$16,0)),"")</f>
        <v/>
      </c>
    </row>
    <row r="82" spans="11:11" x14ac:dyDescent="0.35">
      <c r="K82" s="52" t="str">
        <f>+IFERROR(INDEX('Ofertas insignia'!$B$17:$M$52,MATCH('Desagregacion virtual'!$B82,'Ofertas insignia'!$B$17:$B$52,0),MATCH('Desagregacion virtual'!$K$14,'Ofertas insignia'!$B$16:$M$16,0)),"")</f>
        <v/>
      </c>
    </row>
    <row r="83" spans="11:11" x14ac:dyDescent="0.35">
      <c r="K83" s="52" t="str">
        <f>+IFERROR(INDEX('Ofertas insignia'!$B$17:$M$52,MATCH('Desagregacion virtual'!$B83,'Ofertas insignia'!$B$17:$B$52,0),MATCH('Desagregacion virtual'!$K$14,'Ofertas insignia'!$B$16:$M$16,0)),"")</f>
        <v/>
      </c>
    </row>
    <row r="84" spans="11:11" x14ac:dyDescent="0.35">
      <c r="K84" s="52" t="str">
        <f>+IFERROR(INDEX('Ofertas insignia'!$B$17:$M$52,MATCH('Desagregacion virtual'!$B84,'Ofertas insignia'!$B$17:$B$52,0),MATCH('Desagregacion virtual'!$K$14,'Ofertas insignia'!$B$16:$M$16,0)),"")</f>
        <v/>
      </c>
    </row>
    <row r="85" spans="11:11" x14ac:dyDescent="0.35">
      <c r="K85" s="52" t="str">
        <f>+IFERROR(INDEX('Ofertas insignia'!$B$17:$M$52,MATCH('Desagregacion virtual'!$B85,'Ofertas insignia'!$B$17:$B$52,0),MATCH('Desagregacion virtual'!$K$14,'Ofertas insignia'!$B$16:$M$16,0)),"")</f>
        <v/>
      </c>
    </row>
    <row r="86" spans="11:11" x14ac:dyDescent="0.35">
      <c r="K86" s="52" t="str">
        <f>+IFERROR(INDEX('Ofertas insignia'!$B$17:$M$52,MATCH('Desagregacion virtual'!$B86,'Ofertas insignia'!$B$17:$B$52,0),MATCH('Desagregacion virtual'!$K$14,'Ofertas insignia'!$B$16:$M$16,0)),"")</f>
        <v/>
      </c>
    </row>
    <row r="87" spans="11:11" x14ac:dyDescent="0.35">
      <c r="K87" s="52" t="str">
        <f>+IFERROR(INDEX('Ofertas insignia'!$B$17:$M$52,MATCH('Desagregacion virtual'!$B87,'Ofertas insignia'!$B$17:$B$52,0),MATCH('Desagregacion virtual'!$K$14,'Ofertas insignia'!$B$16:$M$16,0)),"")</f>
        <v/>
      </c>
    </row>
    <row r="88" spans="11:11" x14ac:dyDescent="0.35">
      <c r="K88" s="52" t="str">
        <f>+IFERROR(INDEX('Ofertas insignia'!$B$17:$M$52,MATCH('Desagregacion virtual'!$B88,'Ofertas insignia'!$B$17:$B$52,0),MATCH('Desagregacion virtual'!$K$14,'Ofertas insignia'!$B$16:$M$16,0)),"")</f>
        <v/>
      </c>
    </row>
    <row r="89" spans="11:11" x14ac:dyDescent="0.35">
      <c r="K89" s="52" t="str">
        <f>+IFERROR(INDEX('Ofertas insignia'!$B$17:$M$52,MATCH('Desagregacion virtual'!$B89,'Ofertas insignia'!$B$17:$B$52,0),MATCH('Desagregacion virtual'!$K$14,'Ofertas insignia'!$B$16:$M$16,0)),"")</f>
        <v/>
      </c>
    </row>
    <row r="90" spans="11:11" x14ac:dyDescent="0.35">
      <c r="K90" s="52" t="str">
        <f>+IFERROR(INDEX('Ofertas insignia'!$B$17:$M$52,MATCH('Desagregacion virtual'!$B90,'Ofertas insignia'!$B$17:$B$52,0),MATCH('Desagregacion virtual'!$K$14,'Ofertas insignia'!$B$16:$M$16,0)),"")</f>
        <v/>
      </c>
    </row>
    <row r="91" spans="11:11" x14ac:dyDescent="0.35">
      <c r="K91" s="52" t="str">
        <f>+IFERROR(INDEX('Ofertas insignia'!$B$17:$M$52,MATCH('Desagregacion virtual'!$B91,'Ofertas insignia'!$B$17:$B$52,0),MATCH('Desagregacion virtual'!$K$14,'Ofertas insignia'!$B$16:$M$16,0)),"")</f>
        <v/>
      </c>
    </row>
    <row r="92" spans="11:11" x14ac:dyDescent="0.35">
      <c r="K92" s="52" t="str">
        <f>+IFERROR(INDEX('Ofertas insignia'!$B$17:$M$52,MATCH('Desagregacion virtual'!$B92,'Ofertas insignia'!$B$17:$B$52,0),MATCH('Desagregacion virtual'!$K$14,'Ofertas insignia'!$B$16:$M$16,0)),"")</f>
        <v/>
      </c>
    </row>
    <row r="93" spans="11:11" x14ac:dyDescent="0.35">
      <c r="K93" s="52" t="str">
        <f>+IFERROR(INDEX('Ofertas insignia'!$B$17:$M$52,MATCH('Desagregacion virtual'!$B93,'Ofertas insignia'!$B$17:$B$52,0),MATCH('Desagregacion virtual'!$K$14,'Ofertas insignia'!$B$16:$M$16,0)),"")</f>
        <v/>
      </c>
    </row>
    <row r="94" spans="11:11" x14ac:dyDescent="0.35">
      <c r="K94" s="52" t="str">
        <f>+IFERROR(INDEX('Ofertas insignia'!$B$17:$M$52,MATCH('Desagregacion virtual'!$B94,'Ofertas insignia'!$B$17:$B$52,0),MATCH('Desagregacion virtual'!$K$14,'Ofertas insignia'!$B$16:$M$16,0)),"")</f>
        <v/>
      </c>
    </row>
    <row r="95" spans="11:11" x14ac:dyDescent="0.35">
      <c r="K95" s="52" t="str">
        <f>+IFERROR(INDEX('Ofertas insignia'!$B$17:$M$52,MATCH('Desagregacion virtual'!$B95,'Ofertas insignia'!$B$17:$B$52,0),MATCH('Desagregacion virtual'!$K$14,'Ofertas insignia'!$B$16:$M$16,0)),"")</f>
        <v/>
      </c>
    </row>
    <row r="96" spans="11:11" x14ac:dyDescent="0.35">
      <c r="K96" s="52" t="str">
        <f>+IFERROR(INDEX('Ofertas insignia'!$B$17:$M$52,MATCH('Desagregacion virtual'!$B96,'Ofertas insignia'!$B$17:$B$52,0),MATCH('Desagregacion virtual'!$K$14,'Ofertas insignia'!$B$16:$M$16,0)),"")</f>
        <v/>
      </c>
    </row>
    <row r="97" spans="11:11" x14ac:dyDescent="0.35">
      <c r="K97" s="52" t="str">
        <f>+IFERROR(INDEX('Ofertas insignia'!$B$17:$M$52,MATCH('Desagregacion virtual'!$B97,'Ofertas insignia'!$B$17:$B$52,0),MATCH('Desagregacion virtual'!$K$14,'Ofertas insignia'!$B$16:$M$16,0)),"")</f>
        <v/>
      </c>
    </row>
    <row r="98" spans="11:11" x14ac:dyDescent="0.35">
      <c r="K98" s="52" t="str">
        <f>+IFERROR(INDEX('Ofertas insignia'!$B$17:$M$52,MATCH('Desagregacion virtual'!$B98,'Ofertas insignia'!$B$17:$B$52,0),MATCH('Desagregacion virtual'!$K$14,'Ofertas insignia'!$B$16:$M$16,0)),"")</f>
        <v/>
      </c>
    </row>
    <row r="99" spans="11:11" x14ac:dyDescent="0.35">
      <c r="K99" s="52" t="str">
        <f>+IFERROR(INDEX('Ofertas insignia'!$B$17:$M$52,MATCH('Desagregacion virtual'!$B99,'Ofertas insignia'!$B$17:$B$52,0),MATCH('Desagregacion virtual'!$K$14,'Ofertas insignia'!$B$16:$M$16,0)),"")</f>
        <v/>
      </c>
    </row>
    <row r="100" spans="11:11" x14ac:dyDescent="0.35">
      <c r="K100" s="52" t="str">
        <f>+IFERROR(INDEX('Ofertas insignia'!$B$17:$M$52,MATCH('Desagregacion virtual'!$B100,'Ofertas insignia'!$B$17:$B$52,0),MATCH('Desagregacion virtual'!$K$14,'Ofertas insignia'!$B$16:$M$16,0)),"")</f>
        <v/>
      </c>
    </row>
    <row r="101" spans="11:11" x14ac:dyDescent="0.35">
      <c r="K101" s="52" t="str">
        <f>+IFERROR(INDEX('Ofertas insignia'!$B$17:$M$52,MATCH('Desagregacion virtual'!$B101,'Ofertas insignia'!$B$17:$B$52,0),MATCH('Desagregacion virtual'!$K$14,'Ofertas insignia'!$B$16:$M$16,0)),"")</f>
        <v/>
      </c>
    </row>
    <row r="102" spans="11:11" x14ac:dyDescent="0.35">
      <c r="K102" s="52" t="str">
        <f>+IFERROR(INDEX('Ofertas insignia'!$B$17:$M$52,MATCH('Desagregacion virtual'!$B102,'Ofertas insignia'!$B$17:$B$52,0),MATCH('Desagregacion virtual'!$K$14,'Ofertas insignia'!$B$16:$M$16,0)),"")</f>
        <v/>
      </c>
    </row>
    <row r="103" spans="11:11" x14ac:dyDescent="0.35">
      <c r="K103" s="52" t="str">
        <f>+IFERROR(INDEX('Ofertas insignia'!$B$17:$M$52,MATCH('Desagregacion virtual'!$B103,'Ofertas insignia'!$B$17:$B$52,0),MATCH('Desagregacion virtual'!$K$14,'Ofertas insignia'!$B$16:$M$16,0)),"")</f>
        <v/>
      </c>
    </row>
    <row r="104" spans="11:11" x14ac:dyDescent="0.35">
      <c r="K104" s="52" t="str">
        <f>+IFERROR(INDEX('Ofertas insignia'!$B$17:$M$52,MATCH('Desagregacion virtual'!$B104,'Ofertas insignia'!$B$17:$B$52,0),MATCH('Desagregacion virtual'!$K$14,'Ofertas insignia'!$B$16:$M$16,0)),"")</f>
        <v/>
      </c>
    </row>
    <row r="105" spans="11:11" x14ac:dyDescent="0.35">
      <c r="K105" s="52" t="str">
        <f>+IFERROR(INDEX('Ofertas insignia'!$B$17:$M$52,MATCH('Desagregacion virtual'!$B105,'Ofertas insignia'!$B$17:$B$52,0),MATCH('Desagregacion virtual'!$K$14,'Ofertas insignia'!$B$16:$M$16,0)),"")</f>
        <v/>
      </c>
    </row>
    <row r="106" spans="11:11" x14ac:dyDescent="0.35">
      <c r="K106" s="52" t="str">
        <f>+IFERROR(INDEX('Ofertas insignia'!$B$17:$M$52,MATCH('Desagregacion virtual'!$B106,'Ofertas insignia'!$B$17:$B$52,0),MATCH('Desagregacion virtual'!$K$14,'Ofertas insignia'!$B$16:$M$16,0)),"")</f>
        <v/>
      </c>
    </row>
    <row r="107" spans="11:11" x14ac:dyDescent="0.35">
      <c r="K107" s="52" t="str">
        <f>+IFERROR(INDEX('Ofertas insignia'!$B$17:$M$52,MATCH('Desagregacion virtual'!$B107,'Ofertas insignia'!$B$17:$B$52,0),MATCH('Desagregacion virtual'!$K$14,'Ofertas insignia'!$B$16:$M$16,0)),"")</f>
        <v/>
      </c>
    </row>
    <row r="108" spans="11:11" x14ac:dyDescent="0.35">
      <c r="K108" s="52" t="str">
        <f>+IFERROR(INDEX('Ofertas insignia'!$B$17:$M$52,MATCH('Desagregacion virtual'!$B108,'Ofertas insignia'!$B$17:$B$52,0),MATCH('Desagregacion virtual'!$K$14,'Ofertas insignia'!$B$16:$M$16,0)),"")</f>
        <v/>
      </c>
    </row>
    <row r="109" spans="11:11" x14ac:dyDescent="0.35">
      <c r="K109" s="52" t="str">
        <f>+IFERROR(INDEX('Ofertas insignia'!$B$17:$M$52,MATCH('Desagregacion virtual'!$B109,'Ofertas insignia'!$B$17:$B$52,0),MATCH('Desagregacion virtual'!$K$14,'Ofertas insignia'!$B$16:$M$16,0)),"")</f>
        <v/>
      </c>
    </row>
    <row r="110" spans="11:11" x14ac:dyDescent="0.35">
      <c r="K110" s="52" t="str">
        <f>+IFERROR(INDEX('Ofertas insignia'!$B$17:$M$52,MATCH('Desagregacion virtual'!$B110,'Ofertas insignia'!$B$17:$B$52,0),MATCH('Desagregacion virtual'!$K$14,'Ofertas insignia'!$B$16:$M$16,0)),"")</f>
        <v/>
      </c>
    </row>
    <row r="111" spans="11:11" x14ac:dyDescent="0.35">
      <c r="K111" s="52" t="str">
        <f>+IFERROR(INDEX('Ofertas insignia'!$B$17:$M$52,MATCH('Desagregacion virtual'!$B111,'Ofertas insignia'!$B$17:$B$52,0),MATCH('Desagregacion virtual'!$K$14,'Ofertas insignia'!$B$16:$M$16,0)),"")</f>
        <v/>
      </c>
    </row>
    <row r="112" spans="11:11" x14ac:dyDescent="0.35">
      <c r="K112" s="52" t="str">
        <f>+IFERROR(INDEX('Ofertas insignia'!$B$17:$M$52,MATCH('Desagregacion virtual'!$B112,'Ofertas insignia'!$B$17:$B$52,0),MATCH('Desagregacion virtual'!$K$14,'Ofertas insignia'!$B$16:$M$16,0)),"")</f>
        <v/>
      </c>
    </row>
    <row r="113" spans="11:11" x14ac:dyDescent="0.35">
      <c r="K113" s="52" t="str">
        <f>+IFERROR(INDEX('Ofertas insignia'!$B$17:$M$52,MATCH('Desagregacion virtual'!$B113,'Ofertas insignia'!$B$17:$B$52,0),MATCH('Desagregacion virtual'!$K$14,'Ofertas insignia'!$B$16:$M$16,0)),"")</f>
        <v/>
      </c>
    </row>
    <row r="114" spans="11:11" x14ac:dyDescent="0.35">
      <c r="K114" s="52" t="str">
        <f>+IFERROR(INDEX('Ofertas insignia'!$B$17:$M$52,MATCH('Desagregacion virtual'!$B114,'Ofertas insignia'!$B$17:$B$52,0),MATCH('Desagregacion virtual'!$K$14,'Ofertas insignia'!$B$16:$M$16,0)),"")</f>
        <v/>
      </c>
    </row>
    <row r="115" spans="11:11" x14ac:dyDescent="0.35">
      <c r="K115" s="52" t="str">
        <f>+IFERROR(INDEX('Ofertas insignia'!$B$17:$M$52,MATCH('Desagregacion virtual'!$B115,'Ofertas insignia'!$B$17:$B$52,0),MATCH('Desagregacion virtual'!$K$14,'Ofertas insignia'!$B$16:$M$16,0)),"")</f>
        <v/>
      </c>
    </row>
    <row r="116" spans="11:11" x14ac:dyDescent="0.35">
      <c r="K116" s="52" t="str">
        <f>+IFERROR(INDEX('Ofertas insignia'!$B$17:$M$52,MATCH('Desagregacion virtual'!$B116,'Ofertas insignia'!$B$17:$B$52,0),MATCH('Desagregacion virtual'!$K$14,'Ofertas insignia'!$B$16:$M$16,0)),"")</f>
        <v/>
      </c>
    </row>
    <row r="117" spans="11:11" x14ac:dyDescent="0.35">
      <c r="K117" s="52" t="str">
        <f>+IFERROR(INDEX('Ofertas insignia'!$B$17:$M$52,MATCH('Desagregacion virtual'!$B117,'Ofertas insignia'!$B$17:$B$52,0),MATCH('Desagregacion virtual'!$K$14,'Ofertas insignia'!$B$16:$M$16,0)),"")</f>
        <v/>
      </c>
    </row>
    <row r="118" spans="11:11" x14ac:dyDescent="0.35">
      <c r="K118" s="52" t="str">
        <f>+IFERROR(INDEX('Ofertas insignia'!$B$17:$M$52,MATCH('Desagregacion virtual'!$B118,'Ofertas insignia'!$B$17:$B$52,0),MATCH('Desagregacion virtual'!$K$14,'Ofertas insignia'!$B$16:$M$16,0)),"")</f>
        <v/>
      </c>
    </row>
    <row r="119" spans="11:11" x14ac:dyDescent="0.35">
      <c r="K119" s="52" t="str">
        <f>+IFERROR(INDEX('Ofertas insignia'!$B$17:$M$52,MATCH('Desagregacion virtual'!$B119,'Ofertas insignia'!$B$17:$B$52,0),MATCH('Desagregacion virtual'!$K$14,'Ofertas insignia'!$B$16:$M$16,0)),"")</f>
        <v/>
      </c>
    </row>
    <row r="120" spans="11:11" x14ac:dyDescent="0.35">
      <c r="K120" s="52" t="str">
        <f>+IFERROR(INDEX('Ofertas insignia'!$B$17:$M$52,MATCH('Desagregacion virtual'!$B120,'Ofertas insignia'!$B$17:$B$52,0),MATCH('Desagregacion virtual'!$K$14,'Ofertas insignia'!$B$16:$M$16,0)),"")</f>
        <v/>
      </c>
    </row>
    <row r="121" spans="11:11" x14ac:dyDescent="0.35">
      <c r="K121" s="52" t="str">
        <f>+IFERROR(INDEX('Ofertas insignia'!$B$17:$M$52,MATCH('Desagregacion virtual'!$B121,'Ofertas insignia'!$B$17:$B$52,0),MATCH('Desagregacion virtual'!$K$14,'Ofertas insignia'!$B$16:$M$16,0)),"")</f>
        <v/>
      </c>
    </row>
    <row r="122" spans="11:11" x14ac:dyDescent="0.35">
      <c r="K122" s="52" t="str">
        <f>+IFERROR(INDEX('Ofertas insignia'!$B$17:$M$52,MATCH('Desagregacion virtual'!$B122,'Ofertas insignia'!$B$17:$B$52,0),MATCH('Desagregacion virtual'!$K$14,'Ofertas insignia'!$B$16:$M$16,0)),"")</f>
        <v/>
      </c>
    </row>
    <row r="123" spans="11:11" x14ac:dyDescent="0.35">
      <c r="K123" s="52" t="str">
        <f>+IFERROR(INDEX('Ofertas insignia'!$B$17:$M$52,MATCH('Desagregacion virtual'!$B123,'Ofertas insignia'!$B$17:$B$52,0),MATCH('Desagregacion virtual'!$K$14,'Ofertas insignia'!$B$16:$M$16,0)),"")</f>
        <v/>
      </c>
    </row>
    <row r="124" spans="11:11" x14ac:dyDescent="0.35">
      <c r="K124" s="52" t="str">
        <f>+IFERROR(INDEX('Ofertas insignia'!$B$17:$M$52,MATCH('Desagregacion virtual'!$B124,'Ofertas insignia'!$B$17:$B$52,0),MATCH('Desagregacion virtual'!$K$14,'Ofertas insignia'!$B$16:$M$16,0)),"")</f>
        <v/>
      </c>
    </row>
    <row r="125" spans="11:11" x14ac:dyDescent="0.35">
      <c r="K125" s="52" t="str">
        <f>+IFERROR(INDEX('Ofertas insignia'!$B$17:$M$52,MATCH('Desagregacion virtual'!$B125,'Ofertas insignia'!$B$17:$B$52,0),MATCH('Desagregacion virtual'!$K$14,'Ofertas insignia'!$B$16:$M$16,0)),"")</f>
        <v/>
      </c>
    </row>
    <row r="126" spans="11:11" x14ac:dyDescent="0.35">
      <c r="K126" s="52" t="str">
        <f>+IFERROR(INDEX('Ofertas insignia'!$B$17:$M$52,MATCH('Desagregacion virtual'!$B126,'Ofertas insignia'!$B$17:$B$52,0),MATCH('Desagregacion virtual'!$K$14,'Ofertas insignia'!$B$16:$M$16,0)),"")</f>
        <v/>
      </c>
    </row>
    <row r="127" spans="11:11" x14ac:dyDescent="0.35">
      <c r="K127" s="52" t="str">
        <f>+IFERROR(INDEX('Ofertas insignia'!$B$17:$M$52,MATCH('Desagregacion virtual'!$B127,'Ofertas insignia'!$B$17:$B$52,0),MATCH('Desagregacion virtual'!$K$14,'Ofertas insignia'!$B$16:$M$16,0)),"")</f>
        <v/>
      </c>
    </row>
    <row r="128" spans="11:11" x14ac:dyDescent="0.35">
      <c r="K128" s="52" t="str">
        <f>+IFERROR(INDEX('Ofertas insignia'!$B$17:$M$52,MATCH('Desagregacion virtual'!$B128,'Ofertas insignia'!$B$17:$B$52,0),MATCH('Desagregacion virtual'!$K$14,'Ofertas insignia'!$B$16:$M$16,0)),"")</f>
        <v/>
      </c>
    </row>
    <row r="129" spans="11:11" x14ac:dyDescent="0.35">
      <c r="K129" s="52" t="str">
        <f>+IFERROR(INDEX('Ofertas insignia'!$B$17:$M$52,MATCH('Desagregacion virtual'!$B129,'Ofertas insignia'!$B$17:$B$52,0),MATCH('Desagregacion virtual'!$K$14,'Ofertas insignia'!$B$16:$M$16,0)),"")</f>
        <v/>
      </c>
    </row>
    <row r="130" spans="11:11" x14ac:dyDescent="0.35">
      <c r="K130" s="52" t="str">
        <f>+IFERROR(INDEX('Ofertas insignia'!$B$17:$M$52,MATCH('Desagregacion virtual'!$B130,'Ofertas insignia'!$B$17:$B$52,0),MATCH('Desagregacion virtual'!$K$14,'Ofertas insignia'!$B$16:$M$16,0)),"")</f>
        <v/>
      </c>
    </row>
    <row r="131" spans="11:11" x14ac:dyDescent="0.35">
      <c r="K131" s="52" t="str">
        <f>+IFERROR(INDEX('Ofertas insignia'!$B$17:$M$52,MATCH('Desagregacion virtual'!$B131,'Ofertas insignia'!$B$17:$B$52,0),MATCH('Desagregacion virtual'!$K$14,'Ofertas insignia'!$B$16:$M$16,0)),"")</f>
        <v/>
      </c>
    </row>
    <row r="132" spans="11:11" x14ac:dyDescent="0.35">
      <c r="K132" s="52" t="str">
        <f>+IFERROR(INDEX('Ofertas insignia'!$B$17:$M$52,MATCH('Desagregacion virtual'!$B132,'Ofertas insignia'!$B$17:$B$52,0),MATCH('Desagregacion virtual'!$K$14,'Ofertas insignia'!$B$16:$M$16,0)),"")</f>
        <v/>
      </c>
    </row>
    <row r="133" spans="11:11" x14ac:dyDescent="0.35">
      <c r="K133" s="52" t="str">
        <f>+IFERROR(INDEX('Ofertas insignia'!$B$17:$M$52,MATCH('Desagregacion virtual'!$B133,'Ofertas insignia'!$B$17:$B$52,0),MATCH('Desagregacion virtual'!$K$14,'Ofertas insignia'!$B$16:$M$16,0)),"")</f>
        <v/>
      </c>
    </row>
    <row r="134" spans="11:11" x14ac:dyDescent="0.35">
      <c r="K134" s="52" t="str">
        <f>+IFERROR(INDEX('Ofertas insignia'!$B$17:$M$52,MATCH('Desagregacion virtual'!$B134,'Ofertas insignia'!$B$17:$B$52,0),MATCH('Desagregacion virtual'!$K$14,'Ofertas insignia'!$B$16:$M$16,0)),"")</f>
        <v/>
      </c>
    </row>
    <row r="135" spans="11:11" x14ac:dyDescent="0.35">
      <c r="K135" s="52" t="str">
        <f>+IFERROR(INDEX('Ofertas insignia'!$B$17:$M$52,MATCH('Desagregacion virtual'!$B135,'Ofertas insignia'!$B$17:$B$52,0),MATCH('Desagregacion virtual'!$K$14,'Ofertas insignia'!$B$16:$M$16,0)),"")</f>
        <v/>
      </c>
    </row>
    <row r="136" spans="11:11" x14ac:dyDescent="0.35">
      <c r="K136" s="52" t="str">
        <f>+IFERROR(INDEX('Ofertas insignia'!$B$17:$M$52,MATCH('Desagregacion virtual'!$B136,'Ofertas insignia'!$B$17:$B$52,0),MATCH('Desagregacion virtual'!$K$14,'Ofertas insignia'!$B$16:$M$16,0)),"")</f>
        <v/>
      </c>
    </row>
    <row r="137" spans="11:11" x14ac:dyDescent="0.35">
      <c r="K137" s="52" t="str">
        <f>+IFERROR(INDEX('Ofertas insignia'!$B$17:$M$52,MATCH('Desagregacion virtual'!$B137,'Ofertas insignia'!$B$17:$B$52,0),MATCH('Desagregacion virtual'!$K$14,'Ofertas insignia'!$B$16:$M$16,0)),"")</f>
        <v/>
      </c>
    </row>
    <row r="138" spans="11:11" x14ac:dyDescent="0.35">
      <c r="K138" s="52" t="str">
        <f>+IFERROR(INDEX('Ofertas insignia'!$B$17:$M$52,MATCH('Desagregacion virtual'!$B138,'Ofertas insignia'!$B$17:$B$52,0),MATCH('Desagregacion virtual'!$K$14,'Ofertas insignia'!$B$16:$M$16,0)),"")</f>
        <v/>
      </c>
    </row>
    <row r="139" spans="11:11" x14ac:dyDescent="0.35">
      <c r="K139" s="52" t="str">
        <f>+IFERROR(INDEX('Ofertas insignia'!$B$17:$M$52,MATCH('Desagregacion virtual'!$B139,'Ofertas insignia'!$B$17:$B$52,0),MATCH('Desagregacion virtual'!$K$14,'Ofertas insignia'!$B$16:$M$16,0)),"")</f>
        <v/>
      </c>
    </row>
    <row r="140" spans="11:11" x14ac:dyDescent="0.35">
      <c r="K140" s="52" t="str">
        <f>+IFERROR(INDEX('Ofertas insignia'!$B$17:$M$52,MATCH('Desagregacion virtual'!$B140,'Ofertas insignia'!$B$17:$B$52,0),MATCH('Desagregacion virtual'!$K$14,'Ofertas insignia'!$B$16:$M$16,0)),"")</f>
        <v/>
      </c>
    </row>
    <row r="141" spans="11:11" x14ac:dyDescent="0.35">
      <c r="K141" s="52" t="str">
        <f>+IFERROR(INDEX('Ofertas insignia'!$B$17:$M$52,MATCH('Desagregacion virtual'!$B141,'Ofertas insignia'!$B$17:$B$52,0),MATCH('Desagregacion virtual'!$K$14,'Ofertas insignia'!$B$16:$M$16,0)),"")</f>
        <v/>
      </c>
    </row>
    <row r="142" spans="11:11" x14ac:dyDescent="0.35">
      <c r="K142" s="52" t="str">
        <f>+IFERROR(INDEX('Ofertas insignia'!$B$17:$M$52,MATCH('Desagregacion virtual'!$B142,'Ofertas insignia'!$B$17:$B$52,0),MATCH('Desagregacion virtual'!$K$14,'Ofertas insignia'!$B$16:$M$16,0)),"")</f>
        <v/>
      </c>
    </row>
    <row r="143" spans="11:11" x14ac:dyDescent="0.35">
      <c r="K143" s="52" t="str">
        <f>+IFERROR(INDEX('Ofertas insignia'!$B$17:$M$52,MATCH('Desagregacion virtual'!$B143,'Ofertas insignia'!$B$17:$B$52,0),MATCH('Desagregacion virtual'!$K$14,'Ofertas insignia'!$B$16:$M$16,0)),"")</f>
        <v/>
      </c>
    </row>
    <row r="144" spans="11:11" x14ac:dyDescent="0.35">
      <c r="K144" s="52" t="str">
        <f>+IFERROR(INDEX('Ofertas insignia'!$B$17:$M$52,MATCH('Desagregacion virtual'!$B144,'Ofertas insignia'!$B$17:$B$52,0),MATCH('Desagregacion virtual'!$K$14,'Ofertas insignia'!$B$16:$M$16,0)),"")</f>
        <v/>
      </c>
    </row>
    <row r="145" spans="11:11" x14ac:dyDescent="0.35">
      <c r="K145" s="52" t="str">
        <f>+IFERROR(INDEX('Ofertas insignia'!$B$17:$M$52,MATCH('Desagregacion virtual'!$B145,'Ofertas insignia'!$B$17:$B$52,0),MATCH('Desagregacion virtual'!$K$14,'Ofertas insignia'!$B$16:$M$16,0)),"")</f>
        <v/>
      </c>
    </row>
    <row r="146" spans="11:11" x14ac:dyDescent="0.35">
      <c r="K146" s="52" t="str">
        <f>+IFERROR(INDEX('Ofertas insignia'!$B$17:$M$52,MATCH('Desagregacion virtual'!$B146,'Ofertas insignia'!$B$17:$B$52,0),MATCH('Desagregacion virtual'!$K$14,'Ofertas insignia'!$B$16:$M$16,0)),"")</f>
        <v/>
      </c>
    </row>
    <row r="147" spans="11:11" x14ac:dyDescent="0.35">
      <c r="K147" s="52" t="str">
        <f>+IFERROR(INDEX('Ofertas insignia'!$B$17:$M$52,MATCH('Desagregacion virtual'!$B147,'Ofertas insignia'!$B$17:$B$52,0),MATCH('Desagregacion virtual'!$K$14,'Ofertas insignia'!$B$16:$M$16,0)),"")</f>
        <v/>
      </c>
    </row>
    <row r="148" spans="11:11" x14ac:dyDescent="0.35">
      <c r="K148" s="52" t="str">
        <f>+IFERROR(INDEX('Ofertas insignia'!$B$17:$M$52,MATCH('Desagregacion virtual'!$B148,'Ofertas insignia'!$B$17:$B$52,0),MATCH('Desagregacion virtual'!$K$14,'Ofertas insignia'!$B$16:$M$16,0)),"")</f>
        <v/>
      </c>
    </row>
    <row r="149" spans="11:11" x14ac:dyDescent="0.35">
      <c r="K149" s="52" t="str">
        <f>+IFERROR(INDEX('Ofertas insignia'!$B$17:$M$52,MATCH('Desagregacion virtual'!$B149,'Ofertas insignia'!$B$17:$B$52,0),MATCH('Desagregacion virtual'!$K$14,'Ofertas insignia'!$B$16:$M$16,0)),"")</f>
        <v/>
      </c>
    </row>
    <row r="150" spans="11:11" x14ac:dyDescent="0.35">
      <c r="K150" s="52" t="str">
        <f>+IFERROR(INDEX('Ofertas insignia'!$B$17:$M$52,MATCH('Desagregacion virtual'!$B150,'Ofertas insignia'!$B$17:$B$52,0),MATCH('Desagregacion virtual'!$K$14,'Ofertas insignia'!$B$16:$M$16,0)),"")</f>
        <v/>
      </c>
    </row>
    <row r="151" spans="11:11" x14ac:dyDescent="0.35">
      <c r="K151" s="52" t="str">
        <f>+IFERROR(INDEX('Ofertas insignia'!$B$17:$M$52,MATCH('Desagregacion virtual'!$B151,'Ofertas insignia'!$B$17:$B$52,0),MATCH('Desagregacion virtual'!$K$14,'Ofertas insignia'!$B$16:$M$16,0)),"")</f>
        <v/>
      </c>
    </row>
    <row r="152" spans="11:11" x14ac:dyDescent="0.35">
      <c r="K152" s="52" t="str">
        <f>+IFERROR(INDEX('Ofertas insignia'!$B$17:$M$52,MATCH('Desagregacion virtual'!$B152,'Ofertas insignia'!$B$17:$B$52,0),MATCH('Desagregacion virtual'!$K$14,'Ofertas insignia'!$B$16:$M$16,0)),"")</f>
        <v/>
      </c>
    </row>
    <row r="153" spans="11:11" x14ac:dyDescent="0.35">
      <c r="K153" s="52" t="str">
        <f>+IFERROR(INDEX('Ofertas insignia'!$B$17:$M$52,MATCH('Desagregacion virtual'!$B153,'Ofertas insignia'!$B$17:$B$52,0),MATCH('Desagregacion virtual'!$K$14,'Ofertas insignia'!$B$16:$M$16,0)),"")</f>
        <v/>
      </c>
    </row>
    <row r="154" spans="11:11" x14ac:dyDescent="0.35">
      <c r="K154" s="52" t="str">
        <f>+IFERROR(INDEX('Ofertas insignia'!$B$17:$M$52,MATCH('Desagregacion virtual'!$B154,'Ofertas insignia'!$B$17:$B$52,0),MATCH('Desagregacion virtual'!$K$14,'Ofertas insignia'!$B$16:$M$16,0)),"")</f>
        <v/>
      </c>
    </row>
    <row r="155" spans="11:11" x14ac:dyDescent="0.35">
      <c r="K155" s="52" t="str">
        <f>+IFERROR(INDEX('Ofertas insignia'!$B$17:$M$52,MATCH('Desagregacion virtual'!$B155,'Ofertas insignia'!$B$17:$B$52,0),MATCH('Desagregacion virtual'!$K$14,'Ofertas insignia'!$B$16:$M$16,0)),"")</f>
        <v/>
      </c>
    </row>
    <row r="156" spans="11:11" x14ac:dyDescent="0.35">
      <c r="K156" s="52" t="str">
        <f>+IFERROR(INDEX('Ofertas insignia'!$B$17:$M$52,MATCH('Desagregacion virtual'!$B156,'Ofertas insignia'!$B$17:$B$52,0),MATCH('Desagregacion virtual'!$K$14,'Ofertas insignia'!$B$16:$M$16,0)),"")</f>
        <v/>
      </c>
    </row>
    <row r="157" spans="11:11" x14ac:dyDescent="0.35">
      <c r="K157" s="52" t="str">
        <f>+IFERROR(INDEX('Ofertas insignia'!$B$17:$M$52,MATCH('Desagregacion virtual'!$B157,'Ofertas insignia'!$B$17:$B$52,0),MATCH('Desagregacion virtual'!$K$14,'Ofertas insignia'!$B$16:$M$16,0)),"")</f>
        <v/>
      </c>
    </row>
    <row r="158" spans="11:11" x14ac:dyDescent="0.35">
      <c r="K158" s="52" t="str">
        <f>+IFERROR(INDEX('Ofertas insignia'!$B$17:$M$52,MATCH('Desagregacion virtual'!$B158,'Ofertas insignia'!$B$17:$B$52,0),MATCH('Desagregacion virtual'!$K$14,'Ofertas insignia'!$B$16:$M$16,0)),"")</f>
        <v/>
      </c>
    </row>
    <row r="159" spans="11:11" x14ac:dyDescent="0.35">
      <c r="K159" s="52" t="str">
        <f>+IFERROR(INDEX('Ofertas insignia'!$B$17:$M$52,MATCH('Desagregacion virtual'!$B159,'Ofertas insignia'!$B$17:$B$52,0),MATCH('Desagregacion virtual'!$K$14,'Ofertas insignia'!$B$16:$M$16,0)),"")</f>
        <v/>
      </c>
    </row>
    <row r="160" spans="11:11" x14ac:dyDescent="0.35">
      <c r="K160" s="52" t="str">
        <f>+IFERROR(INDEX('Ofertas insignia'!$B$17:$M$52,MATCH('Desagregacion virtual'!$B160,'Ofertas insignia'!$B$17:$B$52,0),MATCH('Desagregacion virtual'!$K$14,'Ofertas insignia'!$B$16:$M$16,0)),"")</f>
        <v/>
      </c>
    </row>
    <row r="161" spans="11:11" x14ac:dyDescent="0.35">
      <c r="K161" s="52" t="str">
        <f>+IFERROR(INDEX('Ofertas insignia'!$B$17:$M$52,MATCH('Desagregacion virtual'!$B161,'Ofertas insignia'!$B$17:$B$52,0),MATCH('Desagregacion virtual'!$K$14,'Ofertas insignia'!$B$16:$M$16,0)),"")</f>
        <v/>
      </c>
    </row>
    <row r="162" spans="11:11" x14ac:dyDescent="0.35">
      <c r="K162" s="52" t="str">
        <f>+IFERROR(INDEX('Ofertas insignia'!$B$17:$M$52,MATCH('Desagregacion virtual'!$B162,'Ofertas insignia'!$B$17:$B$52,0),MATCH('Desagregacion virtual'!$K$14,'Ofertas insignia'!$B$16:$M$16,0)),"")</f>
        <v/>
      </c>
    </row>
    <row r="163" spans="11:11" x14ac:dyDescent="0.35">
      <c r="K163" s="52" t="str">
        <f>+IFERROR(INDEX('Ofertas insignia'!$B$17:$M$52,MATCH('Desagregacion virtual'!$B163,'Ofertas insignia'!$B$17:$B$52,0),MATCH('Desagregacion virtual'!$K$14,'Ofertas insignia'!$B$16:$M$16,0)),"")</f>
        <v/>
      </c>
    </row>
    <row r="164" spans="11:11" x14ac:dyDescent="0.35">
      <c r="K164" s="52" t="str">
        <f>+IFERROR(INDEX('Ofertas insignia'!$B$17:$M$52,MATCH('Desagregacion virtual'!$B164,'Ofertas insignia'!$B$17:$B$52,0),MATCH('Desagregacion virtual'!$K$14,'Ofertas insignia'!$B$16:$M$16,0)),"")</f>
        <v/>
      </c>
    </row>
    <row r="165" spans="11:11" x14ac:dyDescent="0.35">
      <c r="K165" s="52" t="str">
        <f>+IFERROR(INDEX('Ofertas insignia'!$B$17:$M$52,MATCH('Desagregacion virtual'!$B165,'Ofertas insignia'!$B$17:$B$52,0),MATCH('Desagregacion virtual'!$K$14,'Ofertas insignia'!$B$16:$M$16,0)),"")</f>
        <v/>
      </c>
    </row>
    <row r="166" spans="11:11" x14ac:dyDescent="0.35">
      <c r="K166" s="52" t="str">
        <f>+IFERROR(INDEX('Ofertas insignia'!$B$17:$M$52,MATCH('Desagregacion virtual'!$B166,'Ofertas insignia'!$B$17:$B$52,0),MATCH('Desagregacion virtual'!$K$14,'Ofertas insignia'!$B$16:$M$16,0)),"")</f>
        <v/>
      </c>
    </row>
    <row r="167" spans="11:11" x14ac:dyDescent="0.35">
      <c r="K167" s="52" t="str">
        <f>+IFERROR(INDEX('Ofertas insignia'!$B$17:$M$52,MATCH('Desagregacion virtual'!$B167,'Ofertas insignia'!$B$17:$B$52,0),MATCH('Desagregacion virtual'!$K$14,'Ofertas insignia'!$B$16:$M$16,0)),"")</f>
        <v/>
      </c>
    </row>
    <row r="168" spans="11:11" x14ac:dyDescent="0.35">
      <c r="K168" s="52" t="str">
        <f>+IFERROR(INDEX('Ofertas insignia'!$B$17:$M$52,MATCH('Desagregacion virtual'!$B168,'Ofertas insignia'!$B$17:$B$52,0),MATCH('Desagregacion virtual'!$K$14,'Ofertas insignia'!$B$16:$M$16,0)),"")</f>
        <v/>
      </c>
    </row>
    <row r="169" spans="11:11" x14ac:dyDescent="0.35">
      <c r="K169" s="52" t="str">
        <f>+IFERROR(INDEX('Ofertas insignia'!$B$17:$M$52,MATCH('Desagregacion virtual'!$B169,'Ofertas insignia'!$B$17:$B$52,0),MATCH('Desagregacion virtual'!$K$14,'Ofertas insignia'!$B$16:$M$16,0)),"")</f>
        <v/>
      </c>
    </row>
    <row r="170" spans="11:11" x14ac:dyDescent="0.35">
      <c r="K170" s="52" t="str">
        <f>+IFERROR(INDEX('Ofertas insignia'!$B$17:$M$52,MATCH('Desagregacion virtual'!$B170,'Ofertas insignia'!$B$17:$B$52,0),MATCH('Desagregacion virtual'!$K$14,'Ofertas insignia'!$B$16:$M$16,0)),"")</f>
        <v/>
      </c>
    </row>
    <row r="171" spans="11:11" x14ac:dyDescent="0.35">
      <c r="K171" s="52" t="str">
        <f>+IFERROR(INDEX('Ofertas insignia'!$B$17:$M$52,MATCH('Desagregacion virtual'!$B171,'Ofertas insignia'!$B$17:$B$52,0),MATCH('Desagregacion virtual'!$K$14,'Ofertas insignia'!$B$16:$M$16,0)),"")</f>
        <v/>
      </c>
    </row>
    <row r="172" spans="11:11" x14ac:dyDescent="0.35">
      <c r="K172" s="52" t="str">
        <f>+IFERROR(INDEX('Ofertas insignia'!$B$17:$M$52,MATCH('Desagregacion virtual'!$B172,'Ofertas insignia'!$B$17:$B$52,0),MATCH('Desagregacion virtual'!$K$14,'Ofertas insignia'!$B$16:$M$16,0)),"")</f>
        <v/>
      </c>
    </row>
    <row r="173" spans="11:11" x14ac:dyDescent="0.35">
      <c r="K173" s="52" t="str">
        <f>+IFERROR(INDEX('Ofertas insignia'!$B$17:$M$52,MATCH('Desagregacion virtual'!$B173,'Ofertas insignia'!$B$17:$B$52,0),MATCH('Desagregacion virtual'!$K$14,'Ofertas insignia'!$B$16:$M$16,0)),"")</f>
        <v/>
      </c>
    </row>
    <row r="174" spans="11:11" x14ac:dyDescent="0.35">
      <c r="K174" s="52" t="str">
        <f>+IFERROR(INDEX('Ofertas insignia'!$B$17:$M$52,MATCH('Desagregacion virtual'!$B174,'Ofertas insignia'!$B$17:$B$52,0),MATCH('Desagregacion virtual'!$K$14,'Ofertas insignia'!$B$16:$M$16,0)),"")</f>
        <v/>
      </c>
    </row>
    <row r="175" spans="11:11" x14ac:dyDescent="0.35">
      <c r="K175" s="52" t="str">
        <f>+IFERROR(INDEX('Ofertas insignia'!$B$17:$M$52,MATCH('Desagregacion virtual'!$B175,'Ofertas insignia'!$B$17:$B$52,0),MATCH('Desagregacion virtual'!$K$14,'Ofertas insignia'!$B$16:$M$16,0)),"")</f>
        <v/>
      </c>
    </row>
    <row r="176" spans="11:11" x14ac:dyDescent="0.35">
      <c r="K176" s="52" t="str">
        <f>+IFERROR(INDEX('Ofertas insignia'!$B$17:$M$52,MATCH('Desagregacion virtual'!$B176,'Ofertas insignia'!$B$17:$B$52,0),MATCH('Desagregacion virtual'!$K$14,'Ofertas insignia'!$B$16:$M$16,0)),"")</f>
        <v/>
      </c>
    </row>
    <row r="177" spans="11:11" x14ac:dyDescent="0.35">
      <c r="K177" s="52" t="str">
        <f>+IFERROR(INDEX('Ofertas insignia'!$B$17:$M$52,MATCH('Desagregacion virtual'!$B177,'Ofertas insignia'!$B$17:$B$52,0),MATCH('Desagregacion virtual'!$K$14,'Ofertas insignia'!$B$16:$M$16,0)),"")</f>
        <v/>
      </c>
    </row>
    <row r="178" spans="11:11" x14ac:dyDescent="0.35">
      <c r="K178" s="52" t="str">
        <f>+IFERROR(INDEX('Ofertas insignia'!$B$17:$M$52,MATCH('Desagregacion virtual'!$B178,'Ofertas insignia'!$B$17:$B$52,0),MATCH('Desagregacion virtual'!$K$14,'Ofertas insignia'!$B$16:$M$16,0)),"")</f>
        <v/>
      </c>
    </row>
    <row r="179" spans="11:11" x14ac:dyDescent="0.35">
      <c r="K179" s="52" t="str">
        <f>+IFERROR(INDEX('Ofertas insignia'!$B$17:$M$52,MATCH('Desagregacion virtual'!$B179,'Ofertas insignia'!$B$17:$B$52,0),MATCH('Desagregacion virtual'!$K$14,'Ofertas insignia'!$B$16:$M$16,0)),"")</f>
        <v/>
      </c>
    </row>
    <row r="180" spans="11:11" x14ac:dyDescent="0.35">
      <c r="K180" s="52" t="str">
        <f>+IFERROR(INDEX('Ofertas insignia'!$B$17:$M$52,MATCH('Desagregacion virtual'!$B180,'Ofertas insignia'!$B$17:$B$52,0),MATCH('Desagregacion virtual'!$K$14,'Ofertas insignia'!$B$16:$M$16,0)),"")</f>
        <v/>
      </c>
    </row>
    <row r="181" spans="11:11" x14ac:dyDescent="0.35">
      <c r="K181" s="52" t="str">
        <f>+IFERROR(INDEX('Ofertas insignia'!$B$17:$M$52,MATCH('Desagregacion virtual'!$B181,'Ofertas insignia'!$B$17:$B$52,0),MATCH('Desagregacion virtual'!$K$14,'Ofertas insignia'!$B$16:$M$16,0)),"")</f>
        <v/>
      </c>
    </row>
    <row r="182" spans="11:11" x14ac:dyDescent="0.35">
      <c r="K182" s="52" t="str">
        <f>+IFERROR(INDEX('Ofertas insignia'!$B$17:$M$52,MATCH('Desagregacion virtual'!$B182,'Ofertas insignia'!$B$17:$B$52,0),MATCH('Desagregacion virtual'!$K$14,'Ofertas insignia'!$B$16:$M$16,0)),"")</f>
        <v/>
      </c>
    </row>
    <row r="183" spans="11:11" x14ac:dyDescent="0.35">
      <c r="K183" s="52" t="str">
        <f>+IFERROR(INDEX('Ofertas insignia'!$B$17:$M$52,MATCH('Desagregacion virtual'!$B183,'Ofertas insignia'!$B$17:$B$52,0),MATCH('Desagregacion virtual'!$K$14,'Ofertas insignia'!$B$16:$M$16,0)),"")</f>
        <v/>
      </c>
    </row>
    <row r="184" spans="11:11" x14ac:dyDescent="0.35">
      <c r="K184" s="52" t="str">
        <f>+IFERROR(INDEX('Ofertas insignia'!$B$17:$M$52,MATCH('Desagregacion virtual'!$B184,'Ofertas insignia'!$B$17:$B$52,0),MATCH('Desagregacion virtual'!$K$14,'Ofertas insignia'!$B$16:$M$16,0)),"")</f>
        <v/>
      </c>
    </row>
    <row r="185" spans="11:11" x14ac:dyDescent="0.35">
      <c r="K185" s="52" t="str">
        <f>+IFERROR(INDEX('Ofertas insignia'!$B$17:$M$52,MATCH('Desagregacion virtual'!$B185,'Ofertas insignia'!$B$17:$B$52,0),MATCH('Desagregacion virtual'!$K$14,'Ofertas insignia'!$B$16:$M$16,0)),"")</f>
        <v/>
      </c>
    </row>
    <row r="186" spans="11:11" x14ac:dyDescent="0.35">
      <c r="K186" s="52" t="str">
        <f>+IFERROR(INDEX('Ofertas insignia'!$B$17:$M$52,MATCH('Desagregacion virtual'!$B186,'Ofertas insignia'!$B$17:$B$52,0),MATCH('Desagregacion virtual'!$K$14,'Ofertas insignia'!$B$16:$M$16,0)),"")</f>
        <v/>
      </c>
    </row>
    <row r="187" spans="11:11" x14ac:dyDescent="0.35">
      <c r="K187" s="52" t="str">
        <f>+IFERROR(INDEX('Ofertas insignia'!$B$17:$M$52,MATCH('Desagregacion virtual'!$B187,'Ofertas insignia'!$B$17:$B$52,0),MATCH('Desagregacion virtual'!$K$14,'Ofertas insignia'!$B$16:$M$16,0)),"")</f>
        <v/>
      </c>
    </row>
    <row r="188" spans="11:11" x14ac:dyDescent="0.35">
      <c r="K188" s="52" t="str">
        <f>+IFERROR(INDEX('Ofertas insignia'!$B$17:$M$52,MATCH('Desagregacion virtual'!$B188,'Ofertas insignia'!$B$17:$B$52,0),MATCH('Desagregacion virtual'!$K$14,'Ofertas insignia'!$B$16:$M$16,0)),"")</f>
        <v/>
      </c>
    </row>
    <row r="189" spans="11:11" x14ac:dyDescent="0.35">
      <c r="K189" s="52" t="str">
        <f>+IFERROR(INDEX('Ofertas insignia'!$B$17:$M$52,MATCH('Desagregacion virtual'!$B189,'Ofertas insignia'!$B$17:$B$52,0),MATCH('Desagregacion virtual'!$K$14,'Ofertas insignia'!$B$16:$M$16,0)),"")</f>
        <v/>
      </c>
    </row>
    <row r="190" spans="11:11" x14ac:dyDescent="0.35">
      <c r="K190" s="52" t="str">
        <f>+IFERROR(INDEX('Ofertas insignia'!$B$17:$M$52,MATCH('Desagregacion virtual'!$B190,'Ofertas insignia'!$B$17:$B$52,0),MATCH('Desagregacion virtual'!$K$14,'Ofertas insignia'!$B$16:$M$16,0)),"")</f>
        <v/>
      </c>
    </row>
    <row r="191" spans="11:11" x14ac:dyDescent="0.35">
      <c r="K191" s="52" t="str">
        <f>+IFERROR(INDEX('Ofertas insignia'!$B$17:$M$52,MATCH('Desagregacion virtual'!$B191,'Ofertas insignia'!$B$17:$B$52,0),MATCH('Desagregacion virtual'!$K$14,'Ofertas insignia'!$B$16:$M$16,0)),"")</f>
        <v/>
      </c>
    </row>
    <row r="192" spans="11:11" x14ac:dyDescent="0.35">
      <c r="K192" s="52" t="str">
        <f>+IFERROR(INDEX('Ofertas insignia'!$B$17:$M$52,MATCH('Desagregacion virtual'!$B192,'Ofertas insignia'!$B$17:$B$52,0),MATCH('Desagregacion virtual'!$K$14,'Ofertas insignia'!$B$16:$M$16,0)),"")</f>
        <v/>
      </c>
    </row>
    <row r="193" spans="11:11" x14ac:dyDescent="0.35">
      <c r="K193" s="52" t="str">
        <f>+IFERROR(INDEX('Ofertas insignia'!$B$17:$M$52,MATCH('Desagregacion virtual'!$B193,'Ofertas insignia'!$B$17:$B$52,0),MATCH('Desagregacion virtual'!$K$14,'Ofertas insignia'!$B$16:$M$16,0)),"")</f>
        <v/>
      </c>
    </row>
    <row r="194" spans="11:11" x14ac:dyDescent="0.35">
      <c r="K194" s="52" t="str">
        <f>+IFERROR(INDEX('Ofertas insignia'!$B$17:$M$52,MATCH('Desagregacion virtual'!$B194,'Ofertas insignia'!$B$17:$B$52,0),MATCH('Desagregacion virtual'!$K$14,'Ofertas insignia'!$B$16:$M$16,0)),"")</f>
        <v/>
      </c>
    </row>
    <row r="195" spans="11:11" x14ac:dyDescent="0.35">
      <c r="K195" s="52" t="str">
        <f>+IFERROR(INDEX('Ofertas insignia'!$B$17:$M$52,MATCH('Desagregacion virtual'!$B195,'Ofertas insignia'!$B$17:$B$52,0),MATCH('Desagregacion virtual'!$K$14,'Ofertas insignia'!$B$16:$M$16,0)),"")</f>
        <v/>
      </c>
    </row>
    <row r="196" spans="11:11" x14ac:dyDescent="0.35">
      <c r="K196" s="52" t="str">
        <f>+IFERROR(INDEX('Ofertas insignia'!$B$17:$M$52,MATCH('Desagregacion virtual'!$B196,'Ofertas insignia'!$B$17:$B$52,0),MATCH('Desagregacion virtual'!$K$14,'Ofertas insignia'!$B$16:$M$16,0)),"")</f>
        <v/>
      </c>
    </row>
    <row r="197" spans="11:11" x14ac:dyDescent="0.35">
      <c r="K197" s="52" t="str">
        <f>+IFERROR(INDEX('Ofertas insignia'!$B$17:$M$52,MATCH('Desagregacion virtual'!$B197,'Ofertas insignia'!$B$17:$B$52,0),MATCH('Desagregacion virtual'!$K$14,'Ofertas insignia'!$B$16:$M$16,0)),"")</f>
        <v/>
      </c>
    </row>
    <row r="198" spans="11:11" x14ac:dyDescent="0.35">
      <c r="K198" s="52" t="str">
        <f>+IFERROR(INDEX('Ofertas insignia'!$B$17:$M$52,MATCH('Desagregacion virtual'!$B198,'Ofertas insignia'!$B$17:$B$52,0),MATCH('Desagregacion virtual'!$K$14,'Ofertas insignia'!$B$16:$M$16,0)),"")</f>
        <v/>
      </c>
    </row>
    <row r="199" spans="11:11" x14ac:dyDescent="0.35">
      <c r="K199" s="52" t="str">
        <f>+IFERROR(INDEX('Ofertas insignia'!$B$17:$M$52,MATCH('Desagregacion virtual'!$B199,'Ofertas insignia'!$B$17:$B$52,0),MATCH('Desagregacion virtual'!$K$14,'Ofertas insignia'!$B$16:$M$16,0)),"")</f>
        <v/>
      </c>
    </row>
    <row r="200" spans="11:11" x14ac:dyDescent="0.35">
      <c r="K200" s="52" t="str">
        <f>+IFERROR(INDEX('Ofertas insignia'!$B$17:$M$52,MATCH('Desagregacion virtual'!$B200,'Ofertas insignia'!$B$17:$B$52,0),MATCH('Desagregacion virtual'!$K$14,'Ofertas insignia'!$B$16:$M$16,0)),"")</f>
        <v/>
      </c>
    </row>
    <row r="201" spans="11:11" x14ac:dyDescent="0.35">
      <c r="K201" s="52" t="str">
        <f>+IFERROR(INDEX('Ofertas insignia'!$B$17:$M$52,MATCH('Desagregacion virtual'!$B201,'Ofertas insignia'!$B$17:$B$52,0),MATCH('Desagregacion virtual'!$K$14,'Ofertas insignia'!$B$16:$M$16,0)),"")</f>
        <v/>
      </c>
    </row>
    <row r="202" spans="11:11" x14ac:dyDescent="0.35">
      <c r="K202" s="52" t="str">
        <f>+IFERROR(INDEX('Ofertas insignia'!$B$17:$M$52,MATCH('Desagregacion virtual'!$B202,'Ofertas insignia'!$B$17:$B$52,0),MATCH('Desagregacion virtual'!$K$14,'Ofertas insignia'!$B$16:$M$16,0)),"")</f>
        <v/>
      </c>
    </row>
    <row r="203" spans="11:11" x14ac:dyDescent="0.35">
      <c r="K203" s="52" t="str">
        <f>+IFERROR(INDEX('Ofertas insignia'!$B$17:$M$52,MATCH('Desagregacion virtual'!$B203,'Ofertas insignia'!$B$17:$B$52,0),MATCH('Desagregacion virtual'!$K$14,'Ofertas insignia'!$B$16:$M$16,0)),"")</f>
        <v/>
      </c>
    </row>
    <row r="204" spans="11:11" x14ac:dyDescent="0.35">
      <c r="K204" s="52" t="str">
        <f>+IFERROR(INDEX('Ofertas insignia'!$B$17:$M$52,MATCH('Desagregacion virtual'!$B204,'Ofertas insignia'!$B$17:$B$52,0),MATCH('Desagregacion virtual'!$K$14,'Ofertas insignia'!$B$16:$M$16,0)),"")</f>
        <v/>
      </c>
    </row>
    <row r="205" spans="11:11" x14ac:dyDescent="0.35">
      <c r="K205" s="52" t="str">
        <f>+IFERROR(INDEX('Ofertas insignia'!$B$17:$M$52,MATCH('Desagregacion virtual'!$B205,'Ofertas insignia'!$B$17:$B$52,0),MATCH('Desagregacion virtual'!$K$14,'Ofertas insignia'!$B$16:$M$16,0)),"")</f>
        <v/>
      </c>
    </row>
    <row r="206" spans="11:11" x14ac:dyDescent="0.35">
      <c r="K206" s="52" t="str">
        <f>+IFERROR(INDEX('Ofertas insignia'!$B$17:$M$52,MATCH('Desagregacion virtual'!$B206,'Ofertas insignia'!$B$17:$B$52,0),MATCH('Desagregacion virtual'!$K$14,'Ofertas insignia'!$B$16:$M$16,0)),"")</f>
        <v/>
      </c>
    </row>
    <row r="207" spans="11:11" x14ac:dyDescent="0.35">
      <c r="K207" s="52" t="str">
        <f>+IFERROR(INDEX('Ofertas insignia'!$B$17:$M$52,MATCH('Desagregacion virtual'!$B207,'Ofertas insignia'!$B$17:$B$52,0),MATCH('Desagregacion virtual'!$K$14,'Ofertas insignia'!$B$16:$M$16,0)),"")</f>
        <v/>
      </c>
    </row>
    <row r="208" spans="11:11" x14ac:dyDescent="0.35">
      <c r="K208" s="52" t="str">
        <f>+IFERROR(INDEX('Ofertas insignia'!$B$17:$M$52,MATCH('Desagregacion virtual'!$B208,'Ofertas insignia'!$B$17:$B$52,0),MATCH('Desagregacion virtual'!$K$14,'Ofertas insignia'!$B$16:$M$16,0)),"")</f>
        <v/>
      </c>
    </row>
    <row r="209" spans="11:11" x14ac:dyDescent="0.35">
      <c r="K209" s="52" t="str">
        <f>+IFERROR(INDEX('Ofertas insignia'!$B$17:$M$52,MATCH('Desagregacion virtual'!$B209,'Ofertas insignia'!$B$17:$B$52,0),MATCH('Desagregacion virtual'!$K$14,'Ofertas insignia'!$B$16:$M$16,0)),"")</f>
        <v/>
      </c>
    </row>
  </sheetData>
  <conditionalFormatting sqref="C10">
    <cfRule type="containsText" dxfId="62"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BF6A7F-E7C6-4B09-8033-4C5E52AF2799}">
          <x14:formula1>
            <xm:f>'Consolidado Resultados'!$B$14:$B$19</xm:f>
          </x14:formula1>
          <xm:sqref>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ABAF-77C3-4CBE-AE7B-C9753AEB2CB5}">
  <sheetPr codeName="Hoja19">
    <tabColor theme="7"/>
  </sheetPr>
  <dimension ref="B3:C12"/>
  <sheetViews>
    <sheetView workbookViewId="0"/>
  </sheetViews>
  <sheetFormatPr baseColWidth="10" defaultColWidth="9.1796875" defaultRowHeight="13" x14ac:dyDescent="0.3"/>
  <cols>
    <col min="1" max="16384" width="9.1796875" style="15"/>
  </cols>
  <sheetData>
    <row r="3" spans="2:3" ht="28.5" x14ac:dyDescent="0.65">
      <c r="B3" s="14"/>
    </row>
    <row r="12" spans="2:3" ht="28" x14ac:dyDescent="0.6">
      <c r="C12" s="16" t="s">
        <v>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45D8-C675-47CA-8AAB-C9ECB7B0B452}">
  <sheetPr codeName="Sheet5">
    <tabColor theme="7" tint="0.79998168889431442"/>
  </sheetPr>
  <dimension ref="A1:M258"/>
  <sheetViews>
    <sheetView showGridLines="0" zoomScale="70" zoomScaleNormal="70" workbookViewId="0">
      <selection activeCell="H76" sqref="H76"/>
    </sheetView>
  </sheetViews>
  <sheetFormatPr baseColWidth="10" defaultColWidth="8.81640625" defaultRowHeight="14.5" x14ac:dyDescent="0.35"/>
  <cols>
    <col min="1" max="1" width="4.81640625" customWidth="1"/>
    <col min="2" max="2" width="30.81640625" customWidth="1"/>
    <col min="3" max="8" width="14.81640625" customWidth="1"/>
    <col min="9" max="9" width="11.81640625" customWidth="1"/>
    <col min="10" max="10" width="16.453125" customWidth="1"/>
    <col min="11" max="11" width="15.54296875" customWidth="1"/>
    <col min="12" max="12" width="14.81640625" customWidth="1"/>
    <col min="13" max="13" width="20.54296875" customWidth="1"/>
  </cols>
  <sheetData>
    <row r="1" spans="2:13" s="11" customFormat="1" ht="20" x14ac:dyDescent="0.4">
      <c r="B1" s="11" t="s">
        <v>1</v>
      </c>
    </row>
    <row r="3" spans="2:13" ht="19.25" customHeight="1" x14ac:dyDescent="0.35">
      <c r="B3" s="17" t="s">
        <v>19</v>
      </c>
    </row>
    <row r="6" spans="2:13" x14ac:dyDescent="0.35">
      <c r="B6" s="21" t="s">
        <v>13</v>
      </c>
      <c r="C6" s="22" t="s">
        <v>14</v>
      </c>
      <c r="E6" s="22" t="s">
        <v>15</v>
      </c>
    </row>
    <row r="7" spans="2:13" x14ac:dyDescent="0.35">
      <c r="C7" s="23">
        <f>'Consolidado Resultados'!D4</f>
        <v>45839</v>
      </c>
      <c r="E7" s="23">
        <f>'Consolidado Resultados'!F4</f>
        <v>46022</v>
      </c>
    </row>
    <row r="9" spans="2:13" ht="30.5" customHeight="1" x14ac:dyDescent="0.35">
      <c r="B9" s="66" t="s">
        <v>40</v>
      </c>
      <c r="C9" s="67"/>
      <c r="D9" s="67"/>
      <c r="E9" s="67"/>
      <c r="F9" s="68"/>
    </row>
    <row r="10" spans="2:13" x14ac:dyDescent="0.35">
      <c r="B10" s="5"/>
      <c r="C10" s="5"/>
      <c r="D10" s="5"/>
    </row>
    <row r="11" spans="2:13" ht="28.5" customHeight="1" x14ac:dyDescent="0.35">
      <c r="B11" s="66" t="s">
        <v>43</v>
      </c>
      <c r="C11" s="67"/>
      <c r="D11" s="67"/>
      <c r="E11" s="67"/>
      <c r="F11" s="68"/>
    </row>
    <row r="12" spans="2:13" x14ac:dyDescent="0.35">
      <c r="B12" s="5"/>
      <c r="C12" s="5"/>
      <c r="D12" s="5"/>
    </row>
    <row r="13" spans="2:13" x14ac:dyDescent="0.35">
      <c r="B13" s="5"/>
      <c r="C13" s="5"/>
      <c r="D13" s="5"/>
    </row>
    <row r="14" spans="2:13" x14ac:dyDescent="0.35">
      <c r="B14" s="69" t="s">
        <v>17</v>
      </c>
      <c r="C14" s="69"/>
      <c r="D14" s="69"/>
      <c r="E14" s="69"/>
      <c r="F14" s="69"/>
      <c r="G14" s="69"/>
      <c r="H14" s="69"/>
      <c r="I14" s="69"/>
      <c r="J14" s="69"/>
      <c r="K14" s="69"/>
      <c r="L14" s="57"/>
      <c r="M14" s="57"/>
    </row>
    <row r="15" spans="2:13" s="25" customFormat="1" x14ac:dyDescent="0.35">
      <c r="B15" s="26"/>
      <c r="C15" s="26"/>
      <c r="D15" s="26"/>
      <c r="E15" s="26"/>
      <c r="F15" s="26"/>
      <c r="G15" s="26"/>
      <c r="H15" s="29"/>
      <c r="I15" s="29"/>
      <c r="J15" s="29"/>
      <c r="K15" s="58">
        <v>0</v>
      </c>
    </row>
    <row r="16" spans="2:13" ht="39" x14ac:dyDescent="0.35">
      <c r="B16" s="32" t="s">
        <v>0</v>
      </c>
      <c r="C16" s="62">
        <v>44927</v>
      </c>
      <c r="D16" s="62">
        <v>44958</v>
      </c>
      <c r="E16" s="62">
        <v>44986</v>
      </c>
      <c r="F16" s="62">
        <v>45017</v>
      </c>
      <c r="G16" s="62">
        <v>45047</v>
      </c>
      <c r="H16" s="62">
        <v>45078</v>
      </c>
      <c r="I16" s="24" t="s">
        <v>16</v>
      </c>
      <c r="J16" s="29" t="s">
        <v>34</v>
      </c>
      <c r="K16" s="29" t="s">
        <v>32</v>
      </c>
      <c r="L16" s="29" t="s">
        <v>41</v>
      </c>
      <c r="M16" s="29" t="s">
        <v>42</v>
      </c>
    </row>
    <row r="17" spans="1:13" x14ac:dyDescent="0.35">
      <c r="A17" s="30">
        <v>1</v>
      </c>
      <c r="B17" s="20" t="s">
        <v>47</v>
      </c>
      <c r="C17" s="27">
        <v>4000000</v>
      </c>
      <c r="D17" s="27">
        <v>4000000</v>
      </c>
      <c r="E17" s="27">
        <v>4000000</v>
      </c>
      <c r="F17" s="27">
        <v>4000000</v>
      </c>
      <c r="G17" s="27">
        <v>4000000</v>
      </c>
      <c r="H17" s="27">
        <v>4000000</v>
      </c>
      <c r="I17" s="28">
        <f t="shared" ref="I17:I48" si="0">IF(B17="","",AVERAGE(C17:H17))</f>
        <v>4000000</v>
      </c>
      <c r="J17" s="30">
        <f t="shared" ref="J17:J48" si="1">IFERROR(RANK($I17,$I$17:$I$111),"")</f>
        <v>1</v>
      </c>
      <c r="K17" s="48">
        <f t="shared" ref="K17:K48" si="2">IF(I17="","",I17/SUM($I$17:$I$111))</f>
        <v>2.6402640264026403E-2</v>
      </c>
      <c r="L17" s="48">
        <f>+SUM($K$17:K17)</f>
        <v>2.6402640264026403E-2</v>
      </c>
      <c r="M17" s="31" t="str">
        <f t="shared" ref="M17:M22" si="3">+IF(L17&lt;0.8,"Sí","No")</f>
        <v>Sí</v>
      </c>
    </row>
    <row r="18" spans="1:13" x14ac:dyDescent="0.35">
      <c r="A18" s="30">
        <f>A17+1</f>
        <v>2</v>
      </c>
      <c r="B18" s="20" t="s">
        <v>48</v>
      </c>
      <c r="C18" s="27">
        <v>3950000</v>
      </c>
      <c r="D18" s="27">
        <v>3950000</v>
      </c>
      <c r="E18" s="27">
        <v>3950000</v>
      </c>
      <c r="F18" s="27">
        <v>3950000</v>
      </c>
      <c r="G18" s="27">
        <v>3950000</v>
      </c>
      <c r="H18" s="27">
        <v>3950000</v>
      </c>
      <c r="I18" s="28">
        <f t="shared" si="0"/>
        <v>3950000</v>
      </c>
      <c r="J18" s="30">
        <f t="shared" si="1"/>
        <v>2</v>
      </c>
      <c r="K18" s="48">
        <f t="shared" si="2"/>
        <v>2.6072607260726074E-2</v>
      </c>
      <c r="L18" s="48">
        <f>+SUM($K$17:K18)</f>
        <v>5.247524752475248E-2</v>
      </c>
      <c r="M18" s="31" t="str">
        <f t="shared" si="3"/>
        <v>Sí</v>
      </c>
    </row>
    <row r="19" spans="1:13" x14ac:dyDescent="0.35">
      <c r="A19" s="30">
        <f t="shared" ref="A19:A83" si="4">A18+1</f>
        <v>3</v>
      </c>
      <c r="B19" s="20" t="s">
        <v>49</v>
      </c>
      <c r="C19" s="27">
        <v>3900000</v>
      </c>
      <c r="D19" s="27">
        <v>3900000</v>
      </c>
      <c r="E19" s="27">
        <v>3900000</v>
      </c>
      <c r="F19" s="27">
        <v>3900000</v>
      </c>
      <c r="G19" s="27">
        <v>3900000</v>
      </c>
      <c r="H19" s="27">
        <v>3900000</v>
      </c>
      <c r="I19" s="28">
        <f t="shared" si="0"/>
        <v>3900000</v>
      </c>
      <c r="J19" s="30">
        <f t="shared" si="1"/>
        <v>3</v>
      </c>
      <c r="K19" s="48">
        <f t="shared" si="2"/>
        <v>2.5742574257425741E-2</v>
      </c>
      <c r="L19" s="48">
        <f>+SUM($K$17:K19)</f>
        <v>7.8217821782178218E-2</v>
      </c>
      <c r="M19" s="31" t="str">
        <f t="shared" si="3"/>
        <v>Sí</v>
      </c>
    </row>
    <row r="20" spans="1:13" x14ac:dyDescent="0.35">
      <c r="A20" s="30">
        <f t="shared" si="4"/>
        <v>4</v>
      </c>
      <c r="B20" s="20" t="s">
        <v>50</v>
      </c>
      <c r="C20" s="27">
        <v>3850000</v>
      </c>
      <c r="D20" s="27">
        <v>3850000</v>
      </c>
      <c r="E20" s="27">
        <v>3850000</v>
      </c>
      <c r="F20" s="27">
        <v>3850000</v>
      </c>
      <c r="G20" s="27">
        <v>3850000</v>
      </c>
      <c r="H20" s="27">
        <v>3850000</v>
      </c>
      <c r="I20" s="28">
        <f t="shared" si="0"/>
        <v>3850000</v>
      </c>
      <c r="J20" s="30">
        <f t="shared" si="1"/>
        <v>4</v>
      </c>
      <c r="K20" s="48">
        <f t="shared" si="2"/>
        <v>2.5412541254125412E-2</v>
      </c>
      <c r="L20" s="48">
        <f>+SUM($K$17:K20)</f>
        <v>0.10363036303630363</v>
      </c>
      <c r="M20" s="31" t="str">
        <f t="shared" si="3"/>
        <v>Sí</v>
      </c>
    </row>
    <row r="21" spans="1:13" x14ac:dyDescent="0.35">
      <c r="A21" s="30">
        <f t="shared" si="4"/>
        <v>5</v>
      </c>
      <c r="B21" s="20" t="s">
        <v>51</v>
      </c>
      <c r="C21" s="27">
        <v>3800000</v>
      </c>
      <c r="D21" s="27">
        <v>3800000</v>
      </c>
      <c r="E21" s="27">
        <v>3800000</v>
      </c>
      <c r="F21" s="27">
        <v>3800000</v>
      </c>
      <c r="G21" s="27">
        <v>3800000</v>
      </c>
      <c r="H21" s="27">
        <v>3800000</v>
      </c>
      <c r="I21" s="28">
        <f t="shared" si="0"/>
        <v>3800000</v>
      </c>
      <c r="J21" s="30">
        <f t="shared" si="1"/>
        <v>5</v>
      </c>
      <c r="K21" s="48">
        <f t="shared" si="2"/>
        <v>2.5082508250825083E-2</v>
      </c>
      <c r="L21" s="48">
        <f>+SUM($K$17:K21)</f>
        <v>0.12871287128712872</v>
      </c>
      <c r="M21" s="31" t="str">
        <f t="shared" si="3"/>
        <v>Sí</v>
      </c>
    </row>
    <row r="22" spans="1:13" x14ac:dyDescent="0.35">
      <c r="A22" s="30">
        <f t="shared" si="4"/>
        <v>6</v>
      </c>
      <c r="B22" s="20" t="s">
        <v>52</v>
      </c>
      <c r="C22" s="27">
        <v>3750000</v>
      </c>
      <c r="D22" s="27">
        <v>3750000</v>
      </c>
      <c r="E22" s="27">
        <v>3750000</v>
      </c>
      <c r="F22" s="27">
        <v>3750000</v>
      </c>
      <c r="G22" s="27">
        <v>3750000</v>
      </c>
      <c r="H22" s="27">
        <v>3750000</v>
      </c>
      <c r="I22" s="28">
        <f t="shared" si="0"/>
        <v>3750000</v>
      </c>
      <c r="J22" s="30">
        <f t="shared" si="1"/>
        <v>6</v>
      </c>
      <c r="K22" s="48">
        <f t="shared" si="2"/>
        <v>2.4752475247524754E-2</v>
      </c>
      <c r="L22" s="48">
        <f>+SUM($K$17:K22)</f>
        <v>0.15346534653465346</v>
      </c>
      <c r="M22" s="31" t="str">
        <f t="shared" si="3"/>
        <v>Sí</v>
      </c>
    </row>
    <row r="23" spans="1:13" x14ac:dyDescent="0.35">
      <c r="A23" s="30">
        <f t="shared" si="4"/>
        <v>7</v>
      </c>
      <c r="B23" s="20" t="s">
        <v>53</v>
      </c>
      <c r="C23" s="27">
        <v>3700000</v>
      </c>
      <c r="D23" s="27">
        <v>3700000</v>
      </c>
      <c r="E23" s="27">
        <v>3700000</v>
      </c>
      <c r="F23" s="27">
        <v>3700000</v>
      </c>
      <c r="G23" s="27">
        <v>3700000</v>
      </c>
      <c r="H23" s="27">
        <v>3700000</v>
      </c>
      <c r="I23" s="28">
        <f t="shared" si="0"/>
        <v>3700000</v>
      </c>
      <c r="J23" s="30">
        <f t="shared" si="1"/>
        <v>7</v>
      </c>
      <c r="K23" s="48">
        <f t="shared" si="2"/>
        <v>2.4422442244224421E-2</v>
      </c>
      <c r="L23" s="48">
        <f>+SUM($K$17:K23)</f>
        <v>0.1778877887788779</v>
      </c>
      <c r="M23" s="31" t="s">
        <v>56</v>
      </c>
    </row>
    <row r="24" spans="1:13" x14ac:dyDescent="0.35">
      <c r="A24" s="30">
        <f t="shared" si="4"/>
        <v>8</v>
      </c>
      <c r="B24" s="20" t="s">
        <v>54</v>
      </c>
      <c r="C24" s="27">
        <v>3650000</v>
      </c>
      <c r="D24" s="27">
        <v>3650000</v>
      </c>
      <c r="E24" s="27">
        <v>3650000</v>
      </c>
      <c r="F24" s="27">
        <v>3650000</v>
      </c>
      <c r="G24" s="27">
        <v>3650000</v>
      </c>
      <c r="H24" s="27">
        <v>3650000</v>
      </c>
      <c r="I24" s="28">
        <f t="shared" si="0"/>
        <v>3650000</v>
      </c>
      <c r="J24" s="30">
        <f t="shared" si="1"/>
        <v>8</v>
      </c>
      <c r="K24" s="48">
        <f t="shared" si="2"/>
        <v>2.4092409240924092E-2</v>
      </c>
      <c r="L24" s="48">
        <f>+SUM($K$17:K24)</f>
        <v>0.20198019801980199</v>
      </c>
      <c r="M24" s="31" t="str">
        <f t="shared" ref="M24:M55" si="5">+IF(L24&lt;0.8,"Sí","No")</f>
        <v>Sí</v>
      </c>
    </row>
    <row r="25" spans="1:13" x14ac:dyDescent="0.35">
      <c r="A25" s="30">
        <f t="shared" si="4"/>
        <v>9</v>
      </c>
      <c r="B25" s="20" t="s">
        <v>55</v>
      </c>
      <c r="C25" s="27">
        <v>3600000</v>
      </c>
      <c r="D25" s="27">
        <v>3600000</v>
      </c>
      <c r="E25" s="27">
        <v>3600000</v>
      </c>
      <c r="F25" s="27">
        <v>3600000</v>
      </c>
      <c r="G25" s="27">
        <v>3600000</v>
      </c>
      <c r="H25" s="27">
        <v>3600000</v>
      </c>
      <c r="I25" s="28">
        <f t="shared" si="0"/>
        <v>3600000</v>
      </c>
      <c r="J25" s="30">
        <f t="shared" si="1"/>
        <v>9</v>
      </c>
      <c r="K25" s="48">
        <f t="shared" si="2"/>
        <v>2.3762376237623763E-2</v>
      </c>
      <c r="L25" s="48">
        <f>+SUM($K$17:K25)</f>
        <v>0.22574257425742575</v>
      </c>
      <c r="M25" s="31" t="str">
        <f t="shared" si="5"/>
        <v>Sí</v>
      </c>
    </row>
    <row r="26" spans="1:13" x14ac:dyDescent="0.35">
      <c r="A26" s="30">
        <f t="shared" si="4"/>
        <v>10</v>
      </c>
      <c r="B26" s="20" t="s">
        <v>58</v>
      </c>
      <c r="C26" s="27">
        <v>3550000</v>
      </c>
      <c r="D26" s="27">
        <v>3550000</v>
      </c>
      <c r="E26" s="27">
        <v>3550000</v>
      </c>
      <c r="F26" s="27">
        <v>3550000</v>
      </c>
      <c r="G26" s="27">
        <v>3550000</v>
      </c>
      <c r="H26" s="27">
        <v>3550000</v>
      </c>
      <c r="I26" s="28">
        <f t="shared" si="0"/>
        <v>3550000</v>
      </c>
      <c r="J26" s="30">
        <f t="shared" si="1"/>
        <v>10</v>
      </c>
      <c r="K26" s="48">
        <f t="shared" si="2"/>
        <v>2.3432343234323433E-2</v>
      </c>
      <c r="L26" s="48">
        <f>+SUM($K$17:K26)</f>
        <v>0.24917491749174919</v>
      </c>
      <c r="M26" s="31" t="str">
        <f t="shared" si="5"/>
        <v>Sí</v>
      </c>
    </row>
    <row r="27" spans="1:13" x14ac:dyDescent="0.35">
      <c r="A27" s="30">
        <f t="shared" si="4"/>
        <v>11</v>
      </c>
      <c r="B27" s="20" t="s">
        <v>59</v>
      </c>
      <c r="C27" s="27">
        <v>3500000</v>
      </c>
      <c r="D27" s="27">
        <v>3500000</v>
      </c>
      <c r="E27" s="27">
        <v>3500000</v>
      </c>
      <c r="F27" s="27">
        <v>3500000</v>
      </c>
      <c r="G27" s="27">
        <v>3500000</v>
      </c>
      <c r="H27" s="27">
        <v>3500000</v>
      </c>
      <c r="I27" s="28">
        <f t="shared" si="0"/>
        <v>3500000</v>
      </c>
      <c r="J27" s="30">
        <f t="shared" si="1"/>
        <v>11</v>
      </c>
      <c r="K27" s="48">
        <f t="shared" si="2"/>
        <v>2.3102310231023101E-2</v>
      </c>
      <c r="L27" s="48">
        <f>+SUM($K$17:K27)</f>
        <v>0.2722772277227723</v>
      </c>
      <c r="M27" s="31" t="str">
        <f t="shared" si="5"/>
        <v>Sí</v>
      </c>
    </row>
    <row r="28" spans="1:13" x14ac:dyDescent="0.35">
      <c r="A28" s="30">
        <f t="shared" si="4"/>
        <v>12</v>
      </c>
      <c r="B28" s="20" t="s">
        <v>60</v>
      </c>
      <c r="C28" s="27">
        <v>3450000</v>
      </c>
      <c r="D28" s="27">
        <v>3450000</v>
      </c>
      <c r="E28" s="27">
        <v>3450000</v>
      </c>
      <c r="F28" s="27">
        <v>3450000</v>
      </c>
      <c r="G28" s="27">
        <v>3450000</v>
      </c>
      <c r="H28" s="27">
        <v>3450000</v>
      </c>
      <c r="I28" s="28">
        <f t="shared" si="0"/>
        <v>3450000</v>
      </c>
      <c r="J28" s="30">
        <f t="shared" si="1"/>
        <v>12</v>
      </c>
      <c r="K28" s="48">
        <f t="shared" si="2"/>
        <v>2.2772277227722772E-2</v>
      </c>
      <c r="L28" s="48">
        <f>+SUM($K$17:K28)</f>
        <v>0.29504950495049509</v>
      </c>
      <c r="M28" s="31" t="str">
        <f t="shared" si="5"/>
        <v>Sí</v>
      </c>
    </row>
    <row r="29" spans="1:13" x14ac:dyDescent="0.35">
      <c r="A29" s="30">
        <f t="shared" si="4"/>
        <v>13</v>
      </c>
      <c r="B29" s="20" t="s">
        <v>61</v>
      </c>
      <c r="C29" s="27">
        <v>3400000</v>
      </c>
      <c r="D29" s="27">
        <v>3400000</v>
      </c>
      <c r="E29" s="27">
        <v>3400000</v>
      </c>
      <c r="F29" s="27">
        <v>3400000</v>
      </c>
      <c r="G29" s="27">
        <v>3400000</v>
      </c>
      <c r="H29" s="27">
        <v>3400000</v>
      </c>
      <c r="I29" s="28">
        <f t="shared" si="0"/>
        <v>3400000</v>
      </c>
      <c r="J29" s="30">
        <f t="shared" si="1"/>
        <v>13</v>
      </c>
      <c r="K29" s="48">
        <f t="shared" si="2"/>
        <v>2.2442244224422443E-2</v>
      </c>
      <c r="L29" s="48">
        <f>+SUM($K$17:K29)</f>
        <v>0.31749174917491751</v>
      </c>
      <c r="M29" s="31" t="str">
        <f t="shared" si="5"/>
        <v>Sí</v>
      </c>
    </row>
    <row r="30" spans="1:13" x14ac:dyDescent="0.35">
      <c r="A30" s="30">
        <f t="shared" si="4"/>
        <v>14</v>
      </c>
      <c r="B30" s="20" t="s">
        <v>62</v>
      </c>
      <c r="C30" s="27">
        <v>3350000</v>
      </c>
      <c r="D30" s="27">
        <v>3350000</v>
      </c>
      <c r="E30" s="27">
        <v>3350000</v>
      </c>
      <c r="F30" s="27">
        <v>3350000</v>
      </c>
      <c r="G30" s="27">
        <v>3350000</v>
      </c>
      <c r="H30" s="27">
        <v>3350000</v>
      </c>
      <c r="I30" s="28">
        <f t="shared" si="0"/>
        <v>3350000</v>
      </c>
      <c r="J30" s="30">
        <f t="shared" si="1"/>
        <v>14</v>
      </c>
      <c r="K30" s="48">
        <f t="shared" si="2"/>
        <v>2.2112211221122113E-2</v>
      </c>
      <c r="L30" s="48">
        <f>+SUM($K$17:K30)</f>
        <v>0.33960396039603963</v>
      </c>
      <c r="M30" s="31" t="str">
        <f t="shared" si="5"/>
        <v>Sí</v>
      </c>
    </row>
    <row r="31" spans="1:13" x14ac:dyDescent="0.35">
      <c r="A31" s="30">
        <f t="shared" si="4"/>
        <v>15</v>
      </c>
      <c r="B31" s="20" t="s">
        <v>63</v>
      </c>
      <c r="C31" s="27">
        <v>3300000</v>
      </c>
      <c r="D31" s="27">
        <v>3300000</v>
      </c>
      <c r="E31" s="27">
        <v>3300000</v>
      </c>
      <c r="F31" s="27">
        <v>3300000</v>
      </c>
      <c r="G31" s="27">
        <v>3300000</v>
      </c>
      <c r="H31" s="27">
        <v>3300000</v>
      </c>
      <c r="I31" s="28">
        <f t="shared" si="0"/>
        <v>3300000</v>
      </c>
      <c r="J31" s="30">
        <f t="shared" si="1"/>
        <v>15</v>
      </c>
      <c r="K31" s="48">
        <f t="shared" si="2"/>
        <v>2.1782178217821781E-2</v>
      </c>
      <c r="L31" s="48">
        <f>+SUM($K$17:K31)</f>
        <v>0.36138613861386143</v>
      </c>
      <c r="M31" s="31" t="str">
        <f t="shared" si="5"/>
        <v>Sí</v>
      </c>
    </row>
    <row r="32" spans="1:13" x14ac:dyDescent="0.35">
      <c r="A32" s="30">
        <f t="shared" si="4"/>
        <v>16</v>
      </c>
      <c r="B32" s="20" t="s">
        <v>64</v>
      </c>
      <c r="C32" s="27">
        <v>3250000</v>
      </c>
      <c r="D32" s="27">
        <v>3250000</v>
      </c>
      <c r="E32" s="27">
        <v>3250000</v>
      </c>
      <c r="F32" s="27">
        <v>3250000</v>
      </c>
      <c r="G32" s="27">
        <v>3250000</v>
      </c>
      <c r="H32" s="27">
        <v>3250000</v>
      </c>
      <c r="I32" s="28">
        <f t="shared" si="0"/>
        <v>3250000</v>
      </c>
      <c r="J32" s="30">
        <f t="shared" si="1"/>
        <v>16</v>
      </c>
      <c r="K32" s="48">
        <f t="shared" si="2"/>
        <v>2.1452145214521452E-2</v>
      </c>
      <c r="L32" s="48">
        <f>+SUM($K$17:K32)</f>
        <v>0.38283828382838286</v>
      </c>
      <c r="M32" s="31" t="str">
        <f t="shared" si="5"/>
        <v>Sí</v>
      </c>
    </row>
    <row r="33" spans="1:13" x14ac:dyDescent="0.35">
      <c r="A33" s="30">
        <f t="shared" si="4"/>
        <v>17</v>
      </c>
      <c r="B33" s="20" t="s">
        <v>65</v>
      </c>
      <c r="C33" s="27">
        <v>3200000</v>
      </c>
      <c r="D33" s="27">
        <v>3200000</v>
      </c>
      <c r="E33" s="27">
        <v>3200000</v>
      </c>
      <c r="F33" s="27">
        <v>3200000</v>
      </c>
      <c r="G33" s="27">
        <v>3200000</v>
      </c>
      <c r="H33" s="27">
        <v>3200000</v>
      </c>
      <c r="I33" s="28">
        <f t="shared" si="0"/>
        <v>3200000</v>
      </c>
      <c r="J33" s="30">
        <f t="shared" si="1"/>
        <v>17</v>
      </c>
      <c r="K33" s="48">
        <f t="shared" si="2"/>
        <v>2.1122112211221122E-2</v>
      </c>
      <c r="L33" s="48">
        <f>+SUM($K$17:K33)</f>
        <v>0.40396039603960399</v>
      </c>
      <c r="M33" s="31" t="str">
        <f t="shared" si="5"/>
        <v>Sí</v>
      </c>
    </row>
    <row r="34" spans="1:13" x14ac:dyDescent="0.35">
      <c r="A34" s="30">
        <f t="shared" si="4"/>
        <v>18</v>
      </c>
      <c r="B34" s="20" t="s">
        <v>66</v>
      </c>
      <c r="C34" s="27">
        <v>3150000</v>
      </c>
      <c r="D34" s="27">
        <v>3150000</v>
      </c>
      <c r="E34" s="27">
        <v>3150000</v>
      </c>
      <c r="F34" s="27">
        <v>3150000</v>
      </c>
      <c r="G34" s="27">
        <v>3150000</v>
      </c>
      <c r="H34" s="27">
        <v>3150000</v>
      </c>
      <c r="I34" s="28">
        <f t="shared" si="0"/>
        <v>3150000</v>
      </c>
      <c r="J34" s="30">
        <f t="shared" si="1"/>
        <v>18</v>
      </c>
      <c r="K34" s="48">
        <f t="shared" si="2"/>
        <v>2.0792079207920793E-2</v>
      </c>
      <c r="L34" s="48">
        <f>+SUM($K$17:K34)</f>
        <v>0.4247524752475248</v>
      </c>
      <c r="M34" s="31" t="str">
        <f t="shared" si="5"/>
        <v>Sí</v>
      </c>
    </row>
    <row r="35" spans="1:13" x14ac:dyDescent="0.35">
      <c r="A35" s="30">
        <f t="shared" si="4"/>
        <v>19</v>
      </c>
      <c r="B35" s="20" t="s">
        <v>67</v>
      </c>
      <c r="C35" s="27">
        <v>3100000</v>
      </c>
      <c r="D35" s="27">
        <v>3100000</v>
      </c>
      <c r="E35" s="27">
        <v>3100000</v>
      </c>
      <c r="F35" s="27">
        <v>3100000</v>
      </c>
      <c r="G35" s="27">
        <v>3100000</v>
      </c>
      <c r="H35" s="27">
        <v>3100000</v>
      </c>
      <c r="I35" s="28">
        <f t="shared" si="0"/>
        <v>3100000</v>
      </c>
      <c r="J35" s="30">
        <f t="shared" si="1"/>
        <v>19</v>
      </c>
      <c r="K35" s="48">
        <f t="shared" si="2"/>
        <v>2.0462046204620461E-2</v>
      </c>
      <c r="L35" s="48">
        <f>+SUM($K$17:K35)</f>
        <v>0.44521452145214524</v>
      </c>
      <c r="M35" s="31" t="str">
        <f t="shared" si="5"/>
        <v>Sí</v>
      </c>
    </row>
    <row r="36" spans="1:13" x14ac:dyDescent="0.35">
      <c r="A36" s="30">
        <f t="shared" si="4"/>
        <v>20</v>
      </c>
      <c r="B36" s="20" t="s">
        <v>68</v>
      </c>
      <c r="C36" s="27">
        <v>3050000</v>
      </c>
      <c r="D36" s="27">
        <v>3050000</v>
      </c>
      <c r="E36" s="27">
        <v>3050000</v>
      </c>
      <c r="F36" s="27">
        <v>3050000</v>
      </c>
      <c r="G36" s="27">
        <v>3050000</v>
      </c>
      <c r="H36" s="27">
        <v>3050000</v>
      </c>
      <c r="I36" s="28">
        <f t="shared" si="0"/>
        <v>3050000</v>
      </c>
      <c r="J36" s="30">
        <f t="shared" si="1"/>
        <v>20</v>
      </c>
      <c r="K36" s="48">
        <f t="shared" si="2"/>
        <v>2.0132013201320131E-2</v>
      </c>
      <c r="L36" s="48">
        <f>+SUM($K$17:K36)</f>
        <v>0.46534653465346537</v>
      </c>
      <c r="M36" s="31" t="str">
        <f t="shared" si="5"/>
        <v>Sí</v>
      </c>
    </row>
    <row r="37" spans="1:13" x14ac:dyDescent="0.35">
      <c r="A37" s="30">
        <f t="shared" si="4"/>
        <v>21</v>
      </c>
      <c r="B37" s="20" t="s">
        <v>69</v>
      </c>
      <c r="C37" s="27">
        <v>3000000</v>
      </c>
      <c r="D37" s="27">
        <v>3000000</v>
      </c>
      <c r="E37" s="27">
        <v>3000000</v>
      </c>
      <c r="F37" s="27">
        <v>3000000</v>
      </c>
      <c r="G37" s="27">
        <v>3000000</v>
      </c>
      <c r="H37" s="27">
        <v>3000000</v>
      </c>
      <c r="I37" s="28">
        <f t="shared" si="0"/>
        <v>3000000</v>
      </c>
      <c r="J37" s="30">
        <f t="shared" si="1"/>
        <v>21</v>
      </c>
      <c r="K37" s="48">
        <f t="shared" si="2"/>
        <v>1.9801980198019802E-2</v>
      </c>
      <c r="L37" s="48">
        <f>+SUM($K$17:K37)</f>
        <v>0.48514851485148519</v>
      </c>
      <c r="M37" s="31" t="str">
        <f t="shared" si="5"/>
        <v>Sí</v>
      </c>
    </row>
    <row r="38" spans="1:13" x14ac:dyDescent="0.35">
      <c r="A38" s="30">
        <f t="shared" si="4"/>
        <v>22</v>
      </c>
      <c r="B38" s="20" t="s">
        <v>70</v>
      </c>
      <c r="C38" s="27">
        <v>2950000</v>
      </c>
      <c r="D38" s="27">
        <v>2950000</v>
      </c>
      <c r="E38" s="27">
        <v>2950000</v>
      </c>
      <c r="F38" s="27">
        <v>2950000</v>
      </c>
      <c r="G38" s="27">
        <v>2950000</v>
      </c>
      <c r="H38" s="27">
        <v>2950000</v>
      </c>
      <c r="I38" s="28">
        <f t="shared" si="0"/>
        <v>2950000</v>
      </c>
      <c r="J38" s="30">
        <f t="shared" si="1"/>
        <v>22</v>
      </c>
      <c r="K38" s="48">
        <f t="shared" si="2"/>
        <v>1.9471947194719473E-2</v>
      </c>
      <c r="L38" s="48">
        <f>+SUM($K$17:K38)</f>
        <v>0.5046204620462047</v>
      </c>
      <c r="M38" s="31" t="str">
        <f t="shared" si="5"/>
        <v>Sí</v>
      </c>
    </row>
    <row r="39" spans="1:13" x14ac:dyDescent="0.35">
      <c r="A39" s="30">
        <f t="shared" si="4"/>
        <v>23</v>
      </c>
      <c r="B39" s="20" t="s">
        <v>71</v>
      </c>
      <c r="C39" s="27">
        <v>2900000</v>
      </c>
      <c r="D39" s="27">
        <v>2900000</v>
      </c>
      <c r="E39" s="27">
        <v>2900000</v>
      </c>
      <c r="F39" s="27">
        <v>2900000</v>
      </c>
      <c r="G39" s="27">
        <v>2900000</v>
      </c>
      <c r="H39" s="27">
        <v>2900000</v>
      </c>
      <c r="I39" s="28">
        <f t="shared" si="0"/>
        <v>2900000</v>
      </c>
      <c r="J39" s="30">
        <f t="shared" si="1"/>
        <v>23</v>
      </c>
      <c r="K39" s="48">
        <f t="shared" si="2"/>
        <v>1.914191419141914E-2</v>
      </c>
      <c r="L39" s="48">
        <f>+SUM($K$17:K39)</f>
        <v>0.52376237623762378</v>
      </c>
      <c r="M39" s="31" t="str">
        <f t="shared" si="5"/>
        <v>Sí</v>
      </c>
    </row>
    <row r="40" spans="1:13" x14ac:dyDescent="0.35">
      <c r="A40" s="30">
        <f t="shared" si="4"/>
        <v>24</v>
      </c>
      <c r="B40" s="20" t="s">
        <v>72</v>
      </c>
      <c r="C40" s="27">
        <v>2850000</v>
      </c>
      <c r="D40" s="27">
        <v>2850000</v>
      </c>
      <c r="E40" s="27">
        <v>2850000</v>
      </c>
      <c r="F40" s="27">
        <v>2850000</v>
      </c>
      <c r="G40" s="27">
        <v>2850000</v>
      </c>
      <c r="H40" s="27">
        <v>2850000</v>
      </c>
      <c r="I40" s="28">
        <f t="shared" si="0"/>
        <v>2850000</v>
      </c>
      <c r="J40" s="30">
        <f t="shared" si="1"/>
        <v>24</v>
      </c>
      <c r="K40" s="48">
        <f t="shared" si="2"/>
        <v>1.8811881188118811E-2</v>
      </c>
      <c r="L40" s="48">
        <f>+SUM($K$17:K40)</f>
        <v>0.54257425742574261</v>
      </c>
      <c r="M40" s="31" t="str">
        <f t="shared" si="5"/>
        <v>Sí</v>
      </c>
    </row>
    <row r="41" spans="1:13" x14ac:dyDescent="0.35">
      <c r="A41" s="30">
        <f t="shared" si="4"/>
        <v>25</v>
      </c>
      <c r="B41" s="20" t="s">
        <v>73</v>
      </c>
      <c r="C41" s="27">
        <v>2800000</v>
      </c>
      <c r="D41" s="27">
        <v>2800000</v>
      </c>
      <c r="E41" s="27">
        <v>2800000</v>
      </c>
      <c r="F41" s="27">
        <v>2800000</v>
      </c>
      <c r="G41" s="27">
        <v>2800000</v>
      </c>
      <c r="H41" s="27">
        <v>2800000</v>
      </c>
      <c r="I41" s="28">
        <f t="shared" si="0"/>
        <v>2800000</v>
      </c>
      <c r="J41" s="30">
        <f t="shared" si="1"/>
        <v>25</v>
      </c>
      <c r="K41" s="48">
        <f t="shared" si="2"/>
        <v>1.8481848184818482E-2</v>
      </c>
      <c r="L41" s="48">
        <f>+SUM($K$17:K41)</f>
        <v>0.56105610561056107</v>
      </c>
      <c r="M41" s="31" t="str">
        <f t="shared" si="5"/>
        <v>Sí</v>
      </c>
    </row>
    <row r="42" spans="1:13" x14ac:dyDescent="0.35">
      <c r="A42" s="30">
        <f t="shared" si="4"/>
        <v>26</v>
      </c>
      <c r="B42" s="20" t="s">
        <v>74</v>
      </c>
      <c r="C42" s="27">
        <v>2750000</v>
      </c>
      <c r="D42" s="27">
        <v>2750000</v>
      </c>
      <c r="E42" s="27">
        <v>2750000</v>
      </c>
      <c r="F42" s="27">
        <v>2750000</v>
      </c>
      <c r="G42" s="27">
        <v>2750000</v>
      </c>
      <c r="H42" s="27">
        <v>2750000</v>
      </c>
      <c r="I42" s="28">
        <f t="shared" si="0"/>
        <v>2750000</v>
      </c>
      <c r="J42" s="30">
        <f t="shared" si="1"/>
        <v>26</v>
      </c>
      <c r="K42" s="48">
        <f t="shared" si="2"/>
        <v>1.8151815181518153E-2</v>
      </c>
      <c r="L42" s="48">
        <f>+SUM($K$17:K42)</f>
        <v>0.57920792079207928</v>
      </c>
      <c r="M42" s="31" t="str">
        <f t="shared" si="5"/>
        <v>Sí</v>
      </c>
    </row>
    <row r="43" spans="1:13" x14ac:dyDescent="0.35">
      <c r="A43" s="30">
        <f t="shared" si="4"/>
        <v>27</v>
      </c>
      <c r="B43" s="20" t="s">
        <v>75</v>
      </c>
      <c r="C43" s="27">
        <v>2700000</v>
      </c>
      <c r="D43" s="27">
        <v>2700000</v>
      </c>
      <c r="E43" s="27">
        <v>2700000</v>
      </c>
      <c r="F43" s="27">
        <v>2700000</v>
      </c>
      <c r="G43" s="27">
        <v>2700000</v>
      </c>
      <c r="H43" s="27">
        <v>2700000</v>
      </c>
      <c r="I43" s="28">
        <f t="shared" si="0"/>
        <v>2700000</v>
      </c>
      <c r="J43" s="30">
        <f t="shared" si="1"/>
        <v>27</v>
      </c>
      <c r="K43" s="48">
        <f t="shared" si="2"/>
        <v>1.782178217821782E-2</v>
      </c>
      <c r="L43" s="48">
        <f>+SUM($K$17:K43)</f>
        <v>0.59702970297029712</v>
      </c>
      <c r="M43" s="31" t="str">
        <f t="shared" si="5"/>
        <v>Sí</v>
      </c>
    </row>
    <row r="44" spans="1:13" x14ac:dyDescent="0.35">
      <c r="A44" s="30">
        <f t="shared" si="4"/>
        <v>28</v>
      </c>
      <c r="B44" s="20" t="s">
        <v>76</v>
      </c>
      <c r="C44" s="27">
        <v>2650000</v>
      </c>
      <c r="D44" s="27">
        <v>2650000</v>
      </c>
      <c r="E44" s="27">
        <v>2650000</v>
      </c>
      <c r="F44" s="27">
        <v>2650000</v>
      </c>
      <c r="G44" s="27">
        <v>2650000</v>
      </c>
      <c r="H44" s="27">
        <v>2650000</v>
      </c>
      <c r="I44" s="28">
        <f t="shared" si="0"/>
        <v>2650000</v>
      </c>
      <c r="J44" s="30">
        <f t="shared" si="1"/>
        <v>28</v>
      </c>
      <c r="K44" s="48">
        <f t="shared" si="2"/>
        <v>1.7491749174917491E-2</v>
      </c>
      <c r="L44" s="48">
        <f>+SUM($K$17:K44)</f>
        <v>0.61452145214521459</v>
      </c>
      <c r="M44" s="31" t="str">
        <f t="shared" si="5"/>
        <v>Sí</v>
      </c>
    </row>
    <row r="45" spans="1:13" x14ac:dyDescent="0.35">
      <c r="A45" s="30">
        <f t="shared" si="4"/>
        <v>29</v>
      </c>
      <c r="B45" s="20" t="s">
        <v>77</v>
      </c>
      <c r="C45" s="27">
        <v>2600000</v>
      </c>
      <c r="D45" s="27">
        <v>2600000</v>
      </c>
      <c r="E45" s="27">
        <v>2600000</v>
      </c>
      <c r="F45" s="27">
        <v>2600000</v>
      </c>
      <c r="G45" s="27">
        <v>2600000</v>
      </c>
      <c r="H45" s="27">
        <v>2600000</v>
      </c>
      <c r="I45" s="28">
        <f t="shared" si="0"/>
        <v>2600000</v>
      </c>
      <c r="J45" s="30">
        <f t="shared" si="1"/>
        <v>29</v>
      </c>
      <c r="K45" s="48">
        <f t="shared" si="2"/>
        <v>1.7161716171617162E-2</v>
      </c>
      <c r="L45" s="48">
        <f>+SUM($K$17:K45)</f>
        <v>0.6316831683168318</v>
      </c>
      <c r="M45" s="31" t="str">
        <f t="shared" si="5"/>
        <v>Sí</v>
      </c>
    </row>
    <row r="46" spans="1:13" x14ac:dyDescent="0.35">
      <c r="A46" s="30">
        <f t="shared" si="4"/>
        <v>30</v>
      </c>
      <c r="B46" s="20" t="s">
        <v>78</v>
      </c>
      <c r="C46" s="27">
        <v>2550000</v>
      </c>
      <c r="D46" s="27">
        <v>2550000</v>
      </c>
      <c r="E46" s="27">
        <v>2550000</v>
      </c>
      <c r="F46" s="27">
        <v>2550000</v>
      </c>
      <c r="G46" s="27">
        <v>2550000</v>
      </c>
      <c r="H46" s="27">
        <v>2550000</v>
      </c>
      <c r="I46" s="28">
        <f t="shared" si="0"/>
        <v>2550000</v>
      </c>
      <c r="J46" s="30">
        <f t="shared" si="1"/>
        <v>30</v>
      </c>
      <c r="K46" s="48">
        <f t="shared" si="2"/>
        <v>1.6831683168316833E-2</v>
      </c>
      <c r="L46" s="48">
        <f>+SUM($K$17:K46)</f>
        <v>0.64851485148514865</v>
      </c>
      <c r="M46" s="31" t="str">
        <f t="shared" si="5"/>
        <v>Sí</v>
      </c>
    </row>
    <row r="47" spans="1:13" x14ac:dyDescent="0.35">
      <c r="A47" s="30">
        <f t="shared" si="4"/>
        <v>31</v>
      </c>
      <c r="B47" s="20" t="s">
        <v>79</v>
      </c>
      <c r="C47" s="27">
        <v>2500000</v>
      </c>
      <c r="D47" s="27">
        <v>2500000</v>
      </c>
      <c r="E47" s="27">
        <v>2500000</v>
      </c>
      <c r="F47" s="27">
        <v>2500000</v>
      </c>
      <c r="G47" s="27">
        <v>2500000</v>
      </c>
      <c r="H47" s="27">
        <v>2500000</v>
      </c>
      <c r="I47" s="28">
        <f t="shared" si="0"/>
        <v>2500000</v>
      </c>
      <c r="J47" s="30">
        <f t="shared" si="1"/>
        <v>31</v>
      </c>
      <c r="K47" s="48">
        <f t="shared" si="2"/>
        <v>1.65016501650165E-2</v>
      </c>
      <c r="L47" s="48">
        <f>+SUM($K$17:K47)</f>
        <v>0.66501650165016513</v>
      </c>
      <c r="M47" s="31" t="str">
        <f t="shared" si="5"/>
        <v>Sí</v>
      </c>
    </row>
    <row r="48" spans="1:13" x14ac:dyDescent="0.35">
      <c r="A48" s="30">
        <f t="shared" si="4"/>
        <v>32</v>
      </c>
      <c r="B48" s="20" t="s">
        <v>80</v>
      </c>
      <c r="C48" s="27">
        <v>2450000</v>
      </c>
      <c r="D48" s="27">
        <v>2450000</v>
      </c>
      <c r="E48" s="27">
        <v>2450000</v>
      </c>
      <c r="F48" s="27">
        <v>2450000</v>
      </c>
      <c r="G48" s="27">
        <v>2450000</v>
      </c>
      <c r="H48" s="27">
        <v>2450000</v>
      </c>
      <c r="I48" s="28">
        <f t="shared" si="0"/>
        <v>2450000</v>
      </c>
      <c r="J48" s="30">
        <f t="shared" si="1"/>
        <v>32</v>
      </c>
      <c r="K48" s="48">
        <f t="shared" si="2"/>
        <v>1.6171617161716171E-2</v>
      </c>
      <c r="L48" s="48">
        <f>+SUM($K$17:K48)</f>
        <v>0.68118811881188135</v>
      </c>
      <c r="M48" s="31" t="str">
        <f t="shared" si="5"/>
        <v>Sí</v>
      </c>
    </row>
    <row r="49" spans="1:13" x14ac:dyDescent="0.35">
      <c r="A49" s="30">
        <f t="shared" si="4"/>
        <v>33</v>
      </c>
      <c r="B49" s="20" t="s">
        <v>81</v>
      </c>
      <c r="C49" s="27">
        <v>2400000</v>
      </c>
      <c r="D49" s="27">
        <v>2400000</v>
      </c>
      <c r="E49" s="27">
        <v>2400000</v>
      </c>
      <c r="F49" s="27">
        <v>2400000</v>
      </c>
      <c r="G49" s="27">
        <v>2400000</v>
      </c>
      <c r="H49" s="27">
        <v>2400000</v>
      </c>
      <c r="I49" s="28">
        <f t="shared" ref="I49:I80" si="6">IF(B49="","",AVERAGE(C49:H49))</f>
        <v>2400000</v>
      </c>
      <c r="J49" s="30">
        <f t="shared" ref="J49:J75" si="7">IFERROR(RANK($I49,$I$17:$I$111),"")</f>
        <v>33</v>
      </c>
      <c r="K49" s="48">
        <f t="shared" ref="K49:K75" si="8">IF(I49="","",I49/SUM($I$17:$I$111))</f>
        <v>1.5841584158415842E-2</v>
      </c>
      <c r="L49" s="48">
        <f>+SUM($K$17:K49)</f>
        <v>0.6970297029702972</v>
      </c>
      <c r="M49" s="31" t="str">
        <f t="shared" si="5"/>
        <v>Sí</v>
      </c>
    </row>
    <row r="50" spans="1:13" x14ac:dyDescent="0.35">
      <c r="A50" s="30">
        <f>A49+1</f>
        <v>34</v>
      </c>
      <c r="B50" s="20" t="s">
        <v>82</v>
      </c>
      <c r="C50" s="27">
        <v>2350000</v>
      </c>
      <c r="D50" s="27">
        <v>2350000</v>
      </c>
      <c r="E50" s="27">
        <v>2350000</v>
      </c>
      <c r="F50" s="27">
        <v>2350000</v>
      </c>
      <c r="G50" s="27">
        <v>2350000</v>
      </c>
      <c r="H50" s="27">
        <v>2350000</v>
      </c>
      <c r="I50" s="28">
        <f t="shared" si="6"/>
        <v>2350000</v>
      </c>
      <c r="J50" s="30">
        <f t="shared" si="7"/>
        <v>34</v>
      </c>
      <c r="K50" s="48">
        <f t="shared" si="8"/>
        <v>1.5511551155115511E-2</v>
      </c>
      <c r="L50" s="48">
        <f>+SUM($K$17:K50)</f>
        <v>0.71254125412541269</v>
      </c>
      <c r="M50" s="31" t="str">
        <f t="shared" si="5"/>
        <v>Sí</v>
      </c>
    </row>
    <row r="51" spans="1:13" x14ac:dyDescent="0.35">
      <c r="A51" s="30">
        <f t="shared" si="4"/>
        <v>35</v>
      </c>
      <c r="B51" s="20" t="s">
        <v>83</v>
      </c>
      <c r="C51" s="27">
        <v>2300000</v>
      </c>
      <c r="D51" s="27">
        <v>2300000</v>
      </c>
      <c r="E51" s="27">
        <v>2300000</v>
      </c>
      <c r="F51" s="27">
        <v>2300000</v>
      </c>
      <c r="G51" s="27">
        <v>2300000</v>
      </c>
      <c r="H51" s="27">
        <v>2300000</v>
      </c>
      <c r="I51" s="28">
        <f t="shared" si="6"/>
        <v>2300000</v>
      </c>
      <c r="J51" s="30">
        <f t="shared" si="7"/>
        <v>35</v>
      </c>
      <c r="K51" s="48">
        <f t="shared" si="8"/>
        <v>1.5181518151815182E-2</v>
      </c>
      <c r="L51" s="48">
        <f>+SUM($K$17:K51)</f>
        <v>0.72772277227722793</v>
      </c>
      <c r="M51" s="31" t="str">
        <f t="shared" si="5"/>
        <v>Sí</v>
      </c>
    </row>
    <row r="52" spans="1:13" x14ac:dyDescent="0.35">
      <c r="A52" s="30">
        <f t="shared" si="4"/>
        <v>36</v>
      </c>
      <c r="B52" s="20" t="s">
        <v>84</v>
      </c>
      <c r="C52" s="27">
        <v>2250000</v>
      </c>
      <c r="D52" s="27">
        <v>2250000</v>
      </c>
      <c r="E52" s="27">
        <v>2250000</v>
      </c>
      <c r="F52" s="27">
        <v>2250000</v>
      </c>
      <c r="G52" s="27">
        <v>2250000</v>
      </c>
      <c r="H52" s="27">
        <v>2250000</v>
      </c>
      <c r="I52" s="28">
        <f t="shared" si="6"/>
        <v>2250000</v>
      </c>
      <c r="J52" s="30">
        <f t="shared" si="7"/>
        <v>36</v>
      </c>
      <c r="K52" s="48">
        <f t="shared" si="8"/>
        <v>1.4851485148514851E-2</v>
      </c>
      <c r="L52" s="48">
        <f>+SUM($K$17:K52)</f>
        <v>0.74257425742574279</v>
      </c>
      <c r="M52" s="31" t="str">
        <f t="shared" si="5"/>
        <v>Sí</v>
      </c>
    </row>
    <row r="53" spans="1:13" x14ac:dyDescent="0.35">
      <c r="A53" s="30">
        <f t="shared" si="4"/>
        <v>37</v>
      </c>
      <c r="B53" s="20" t="s">
        <v>85</v>
      </c>
      <c r="C53" s="27">
        <v>2200000</v>
      </c>
      <c r="D53" s="27">
        <v>2200000</v>
      </c>
      <c r="E53" s="27">
        <v>2200000</v>
      </c>
      <c r="F53" s="27">
        <v>2200000</v>
      </c>
      <c r="G53" s="27">
        <v>2200000</v>
      </c>
      <c r="H53" s="27">
        <v>2200000</v>
      </c>
      <c r="I53" s="28">
        <f t="shared" si="6"/>
        <v>2200000</v>
      </c>
      <c r="J53" s="30">
        <f t="shared" si="7"/>
        <v>37</v>
      </c>
      <c r="K53" s="48">
        <f t="shared" si="8"/>
        <v>1.4521452145214522E-2</v>
      </c>
      <c r="L53" s="48">
        <f>+SUM($K$17:K53)</f>
        <v>0.75709570957095729</v>
      </c>
      <c r="M53" s="31" t="str">
        <f t="shared" si="5"/>
        <v>Sí</v>
      </c>
    </row>
    <row r="54" spans="1:13" x14ac:dyDescent="0.35">
      <c r="A54" s="30">
        <f t="shared" si="4"/>
        <v>38</v>
      </c>
      <c r="B54" s="20" t="s">
        <v>86</v>
      </c>
      <c r="C54" s="27">
        <v>2150000</v>
      </c>
      <c r="D54" s="27">
        <v>2150000</v>
      </c>
      <c r="E54" s="27">
        <v>2150000</v>
      </c>
      <c r="F54" s="27">
        <v>2150000</v>
      </c>
      <c r="G54" s="27">
        <v>2150000</v>
      </c>
      <c r="H54" s="27">
        <v>2150000</v>
      </c>
      <c r="I54" s="28">
        <f t="shared" si="6"/>
        <v>2150000</v>
      </c>
      <c r="J54" s="30">
        <f t="shared" si="7"/>
        <v>38</v>
      </c>
      <c r="K54" s="48">
        <f t="shared" si="8"/>
        <v>1.4191419141914191E-2</v>
      </c>
      <c r="L54" s="48">
        <f>+SUM($K$17:K54)</f>
        <v>0.77128712871287153</v>
      </c>
      <c r="M54" s="31" t="str">
        <f t="shared" si="5"/>
        <v>Sí</v>
      </c>
    </row>
    <row r="55" spans="1:13" x14ac:dyDescent="0.35">
      <c r="A55" s="30">
        <f t="shared" si="4"/>
        <v>39</v>
      </c>
      <c r="B55" s="20" t="s">
        <v>87</v>
      </c>
      <c r="C55" s="27">
        <v>2100000</v>
      </c>
      <c r="D55" s="27">
        <v>2100000</v>
      </c>
      <c r="E55" s="27">
        <v>2100000</v>
      </c>
      <c r="F55" s="27">
        <v>2100000</v>
      </c>
      <c r="G55" s="27">
        <v>2100000</v>
      </c>
      <c r="H55" s="27">
        <v>2100000</v>
      </c>
      <c r="I55" s="28">
        <f t="shared" si="6"/>
        <v>2100000</v>
      </c>
      <c r="J55" s="30">
        <f t="shared" si="7"/>
        <v>39</v>
      </c>
      <c r="K55" s="48">
        <f t="shared" si="8"/>
        <v>1.3861386138613862E-2</v>
      </c>
      <c r="L55" s="48">
        <f>+SUM($K$17:K55)</f>
        <v>0.7851485148514854</v>
      </c>
      <c r="M55" s="31" t="str">
        <f t="shared" si="5"/>
        <v>Sí</v>
      </c>
    </row>
    <row r="56" spans="1:13" x14ac:dyDescent="0.35">
      <c r="A56" s="30">
        <f t="shared" si="4"/>
        <v>40</v>
      </c>
      <c r="B56" s="20" t="s">
        <v>88</v>
      </c>
      <c r="C56" s="27">
        <v>2050000</v>
      </c>
      <c r="D56" s="27">
        <v>2050000</v>
      </c>
      <c r="E56" s="27">
        <v>2050000</v>
      </c>
      <c r="F56" s="27">
        <v>2050000</v>
      </c>
      <c r="G56" s="27">
        <v>2050000</v>
      </c>
      <c r="H56" s="27">
        <v>2050000</v>
      </c>
      <c r="I56" s="28">
        <f t="shared" si="6"/>
        <v>2050000</v>
      </c>
      <c r="J56" s="30">
        <f t="shared" si="7"/>
        <v>40</v>
      </c>
      <c r="K56" s="48">
        <f t="shared" si="8"/>
        <v>1.3531353135313531E-2</v>
      </c>
      <c r="L56" s="48">
        <f>+SUM($K$17:K56)</f>
        <v>0.79867986798679891</v>
      </c>
      <c r="M56" s="31" t="str">
        <f t="shared" ref="M56:M87" si="9">+IF(L56&lt;0.8,"Sí","No")</f>
        <v>Sí</v>
      </c>
    </row>
    <row r="57" spans="1:13" x14ac:dyDescent="0.35">
      <c r="A57" s="30">
        <f t="shared" si="4"/>
        <v>41</v>
      </c>
      <c r="B57" s="20" t="s">
        <v>89</v>
      </c>
      <c r="C57" s="27">
        <v>2000000</v>
      </c>
      <c r="D57" s="27">
        <v>2000000</v>
      </c>
      <c r="E57" s="27">
        <v>2000000</v>
      </c>
      <c r="F57" s="27">
        <v>2000000</v>
      </c>
      <c r="G57" s="27">
        <v>2000000</v>
      </c>
      <c r="H57" s="27">
        <v>2000000</v>
      </c>
      <c r="I57" s="28">
        <f t="shared" si="6"/>
        <v>2000000</v>
      </c>
      <c r="J57" s="30">
        <f t="shared" si="7"/>
        <v>41</v>
      </c>
      <c r="K57" s="48">
        <f t="shared" si="8"/>
        <v>1.3201320132013201E-2</v>
      </c>
      <c r="L57" s="48">
        <f>+SUM($K$17:K57)</f>
        <v>0.81188118811881216</v>
      </c>
      <c r="M57" s="31" t="str">
        <f t="shared" si="9"/>
        <v>No</v>
      </c>
    </row>
    <row r="58" spans="1:13" x14ac:dyDescent="0.35">
      <c r="A58" s="30">
        <f t="shared" si="4"/>
        <v>42</v>
      </c>
      <c r="B58" s="20" t="s">
        <v>90</v>
      </c>
      <c r="C58" s="27">
        <v>1950000</v>
      </c>
      <c r="D58" s="27">
        <v>1950000</v>
      </c>
      <c r="E58" s="27">
        <v>1950000</v>
      </c>
      <c r="F58" s="27">
        <v>1950000</v>
      </c>
      <c r="G58" s="27">
        <v>1950000</v>
      </c>
      <c r="H58" s="27">
        <v>1950000</v>
      </c>
      <c r="I58" s="28">
        <f t="shared" si="6"/>
        <v>1950000</v>
      </c>
      <c r="J58" s="30">
        <f t="shared" si="7"/>
        <v>42</v>
      </c>
      <c r="K58" s="48">
        <f t="shared" si="8"/>
        <v>1.2871287128712871E-2</v>
      </c>
      <c r="L58" s="48">
        <f>+SUM($K$17:K58)</f>
        <v>0.82475247524752504</v>
      </c>
      <c r="M58" s="31" t="str">
        <f t="shared" si="9"/>
        <v>No</v>
      </c>
    </row>
    <row r="59" spans="1:13" x14ac:dyDescent="0.35">
      <c r="A59" s="30">
        <f t="shared" si="4"/>
        <v>43</v>
      </c>
      <c r="B59" s="20" t="s">
        <v>91</v>
      </c>
      <c r="C59" s="27">
        <v>1900000</v>
      </c>
      <c r="D59" s="27">
        <v>1900000</v>
      </c>
      <c r="E59" s="27">
        <v>1900000</v>
      </c>
      <c r="F59" s="27">
        <v>1900000</v>
      </c>
      <c r="G59" s="27">
        <v>1900000</v>
      </c>
      <c r="H59" s="27">
        <v>1900000</v>
      </c>
      <c r="I59" s="28">
        <f t="shared" si="6"/>
        <v>1900000</v>
      </c>
      <c r="J59" s="30">
        <f t="shared" si="7"/>
        <v>43</v>
      </c>
      <c r="K59" s="48">
        <f t="shared" si="8"/>
        <v>1.2541254125412541E-2</v>
      </c>
      <c r="L59" s="48">
        <f>+SUM($K$17:K59)</f>
        <v>0.83729372937293756</v>
      </c>
      <c r="M59" s="31" t="str">
        <f t="shared" si="9"/>
        <v>No</v>
      </c>
    </row>
    <row r="60" spans="1:13" x14ac:dyDescent="0.35">
      <c r="A60" s="30">
        <f>A59+1</f>
        <v>44</v>
      </c>
      <c r="B60" s="20" t="s">
        <v>92</v>
      </c>
      <c r="C60" s="27">
        <v>1850000</v>
      </c>
      <c r="D60" s="27">
        <v>1850000</v>
      </c>
      <c r="E60" s="27">
        <v>1850000</v>
      </c>
      <c r="F60" s="27">
        <v>1850000</v>
      </c>
      <c r="G60" s="27">
        <v>1850000</v>
      </c>
      <c r="H60" s="27">
        <v>1850000</v>
      </c>
      <c r="I60" s="28">
        <f t="shared" si="6"/>
        <v>1850000</v>
      </c>
      <c r="J60" s="30">
        <f t="shared" si="7"/>
        <v>44</v>
      </c>
      <c r="K60" s="48">
        <f t="shared" si="8"/>
        <v>1.2211221122112211E-2</v>
      </c>
      <c r="L60" s="48">
        <f>+SUM($K$17:K60)</f>
        <v>0.84950495049504982</v>
      </c>
      <c r="M60" s="31" t="str">
        <f t="shared" si="9"/>
        <v>No</v>
      </c>
    </row>
    <row r="61" spans="1:13" x14ac:dyDescent="0.35">
      <c r="A61" s="30">
        <f t="shared" si="4"/>
        <v>45</v>
      </c>
      <c r="B61" s="20" t="s">
        <v>93</v>
      </c>
      <c r="C61" s="27">
        <v>1800000</v>
      </c>
      <c r="D61" s="27">
        <v>1800000</v>
      </c>
      <c r="E61" s="27">
        <v>1800000</v>
      </c>
      <c r="F61" s="27">
        <v>1800000</v>
      </c>
      <c r="G61" s="27">
        <v>1800000</v>
      </c>
      <c r="H61" s="27">
        <v>1800000</v>
      </c>
      <c r="I61" s="28">
        <f t="shared" si="6"/>
        <v>1800000</v>
      </c>
      <c r="J61" s="30">
        <f t="shared" si="7"/>
        <v>45</v>
      </c>
      <c r="K61" s="48">
        <f t="shared" si="8"/>
        <v>1.1881188118811881E-2</v>
      </c>
      <c r="L61" s="48">
        <f>+SUM($K$17:K61)</f>
        <v>0.86138613861386171</v>
      </c>
      <c r="M61" s="31" t="str">
        <f t="shared" si="9"/>
        <v>No</v>
      </c>
    </row>
    <row r="62" spans="1:13" x14ac:dyDescent="0.35">
      <c r="A62" s="30">
        <f t="shared" si="4"/>
        <v>46</v>
      </c>
      <c r="B62" s="20" t="s">
        <v>94</v>
      </c>
      <c r="C62" s="27">
        <v>1750000</v>
      </c>
      <c r="D62" s="27">
        <v>1750000</v>
      </c>
      <c r="E62" s="27">
        <v>1750000</v>
      </c>
      <c r="F62" s="27">
        <v>1750000</v>
      </c>
      <c r="G62" s="27">
        <v>1750000</v>
      </c>
      <c r="H62" s="27">
        <v>1750000</v>
      </c>
      <c r="I62" s="28">
        <f t="shared" si="6"/>
        <v>1750000</v>
      </c>
      <c r="J62" s="30">
        <f t="shared" si="7"/>
        <v>46</v>
      </c>
      <c r="K62" s="48">
        <f t="shared" si="8"/>
        <v>1.155115511551155E-2</v>
      </c>
      <c r="L62" s="48">
        <f>+SUM($K$17:K62)</f>
        <v>0.87293729372937323</v>
      </c>
      <c r="M62" s="31" t="str">
        <f t="shared" si="9"/>
        <v>No</v>
      </c>
    </row>
    <row r="63" spans="1:13" x14ac:dyDescent="0.35">
      <c r="A63" s="30">
        <f t="shared" si="4"/>
        <v>47</v>
      </c>
      <c r="B63" s="20" t="s">
        <v>95</v>
      </c>
      <c r="C63" s="27">
        <v>1700000</v>
      </c>
      <c r="D63" s="27">
        <v>1700000</v>
      </c>
      <c r="E63" s="27">
        <v>1700000</v>
      </c>
      <c r="F63" s="27">
        <v>1700000</v>
      </c>
      <c r="G63" s="27">
        <v>1700000</v>
      </c>
      <c r="H63" s="27">
        <v>1700000</v>
      </c>
      <c r="I63" s="28">
        <f t="shared" si="6"/>
        <v>1700000</v>
      </c>
      <c r="J63" s="30">
        <f t="shared" si="7"/>
        <v>47</v>
      </c>
      <c r="K63" s="48">
        <f t="shared" si="8"/>
        <v>1.1221122112211221E-2</v>
      </c>
      <c r="L63" s="48">
        <f>+SUM($K$17:K63)</f>
        <v>0.8841584158415845</v>
      </c>
      <c r="M63" s="31" t="str">
        <f t="shared" si="9"/>
        <v>No</v>
      </c>
    </row>
    <row r="64" spans="1:13" x14ac:dyDescent="0.35">
      <c r="A64" s="30">
        <f>A63+1</f>
        <v>48</v>
      </c>
      <c r="B64" s="20" t="s">
        <v>96</v>
      </c>
      <c r="C64" s="27">
        <v>1650000</v>
      </c>
      <c r="D64" s="27">
        <v>1650000</v>
      </c>
      <c r="E64" s="27">
        <v>1650000</v>
      </c>
      <c r="F64" s="27">
        <v>1650000</v>
      </c>
      <c r="G64" s="27">
        <v>1650000</v>
      </c>
      <c r="H64" s="27">
        <v>1650000</v>
      </c>
      <c r="I64" s="28">
        <f t="shared" si="6"/>
        <v>1650000</v>
      </c>
      <c r="J64" s="30">
        <f t="shared" si="7"/>
        <v>48</v>
      </c>
      <c r="K64" s="48">
        <f t="shared" si="8"/>
        <v>1.089108910891089E-2</v>
      </c>
      <c r="L64" s="48">
        <f>+SUM($K$17:K64)</f>
        <v>0.8950495049504954</v>
      </c>
      <c r="M64" s="31" t="str">
        <f t="shared" si="9"/>
        <v>No</v>
      </c>
    </row>
    <row r="65" spans="1:13" x14ac:dyDescent="0.35">
      <c r="A65" s="30">
        <f t="shared" si="4"/>
        <v>49</v>
      </c>
      <c r="B65" s="20" t="s">
        <v>97</v>
      </c>
      <c r="C65" s="27">
        <v>1600000</v>
      </c>
      <c r="D65" s="27">
        <v>1600000</v>
      </c>
      <c r="E65" s="27">
        <v>1600000</v>
      </c>
      <c r="F65" s="27">
        <v>1600000</v>
      </c>
      <c r="G65" s="27">
        <v>1600000</v>
      </c>
      <c r="H65" s="27">
        <v>1600000</v>
      </c>
      <c r="I65" s="28">
        <f t="shared" si="6"/>
        <v>1600000</v>
      </c>
      <c r="J65" s="30">
        <f t="shared" si="7"/>
        <v>49</v>
      </c>
      <c r="K65" s="48">
        <f t="shared" si="8"/>
        <v>1.0561056105610561E-2</v>
      </c>
      <c r="L65" s="48">
        <f>+SUM($K$17:K65)</f>
        <v>0.90561056105610593</v>
      </c>
      <c r="M65" s="31" t="str">
        <f t="shared" si="9"/>
        <v>No</v>
      </c>
    </row>
    <row r="66" spans="1:13" x14ac:dyDescent="0.35">
      <c r="A66" s="30">
        <f t="shared" si="4"/>
        <v>50</v>
      </c>
      <c r="B66" s="20" t="s">
        <v>98</v>
      </c>
      <c r="C66" s="27">
        <v>1550000</v>
      </c>
      <c r="D66" s="27">
        <v>1550000</v>
      </c>
      <c r="E66" s="27">
        <v>1550000</v>
      </c>
      <c r="F66" s="27">
        <v>1550000</v>
      </c>
      <c r="G66" s="27">
        <v>1550000</v>
      </c>
      <c r="H66" s="27">
        <v>1550000</v>
      </c>
      <c r="I66" s="28">
        <f t="shared" si="6"/>
        <v>1550000</v>
      </c>
      <c r="J66" s="30">
        <f t="shared" si="7"/>
        <v>50</v>
      </c>
      <c r="K66" s="48">
        <f t="shared" si="8"/>
        <v>1.023102310231023E-2</v>
      </c>
      <c r="L66" s="48">
        <f>+SUM($K$17:K66)</f>
        <v>0.91584158415841621</v>
      </c>
      <c r="M66" s="31" t="str">
        <f t="shared" si="9"/>
        <v>No</v>
      </c>
    </row>
    <row r="67" spans="1:13" x14ac:dyDescent="0.35">
      <c r="A67" s="30">
        <f t="shared" si="4"/>
        <v>51</v>
      </c>
      <c r="B67" s="20" t="s">
        <v>99</v>
      </c>
      <c r="C67" s="27">
        <v>1500000</v>
      </c>
      <c r="D67" s="27">
        <v>1500000</v>
      </c>
      <c r="E67" s="27">
        <v>1500000</v>
      </c>
      <c r="F67" s="27">
        <v>1500000</v>
      </c>
      <c r="G67" s="27">
        <v>1500000</v>
      </c>
      <c r="H67" s="27">
        <v>1500000</v>
      </c>
      <c r="I67" s="28">
        <f t="shared" si="6"/>
        <v>1500000</v>
      </c>
      <c r="J67" s="30">
        <f t="shared" si="7"/>
        <v>51</v>
      </c>
      <c r="K67" s="48">
        <f t="shared" si="8"/>
        <v>9.9009900990099011E-3</v>
      </c>
      <c r="L67" s="48">
        <f>+SUM($K$17:K67)</f>
        <v>0.92574257425742612</v>
      </c>
      <c r="M67" s="31" t="str">
        <f t="shared" si="9"/>
        <v>No</v>
      </c>
    </row>
    <row r="68" spans="1:13" x14ac:dyDescent="0.35">
      <c r="A68" s="30">
        <f t="shared" si="4"/>
        <v>52</v>
      </c>
      <c r="B68" s="20" t="s">
        <v>100</v>
      </c>
      <c r="C68" s="27">
        <v>1450000</v>
      </c>
      <c r="D68" s="27">
        <v>1450000</v>
      </c>
      <c r="E68" s="27">
        <v>1450000</v>
      </c>
      <c r="F68" s="27">
        <v>1450000</v>
      </c>
      <c r="G68" s="27">
        <v>1450000</v>
      </c>
      <c r="H68" s="27">
        <v>1450000</v>
      </c>
      <c r="I68" s="28">
        <f t="shared" si="6"/>
        <v>1450000</v>
      </c>
      <c r="J68" s="30">
        <f t="shared" si="7"/>
        <v>52</v>
      </c>
      <c r="K68" s="48">
        <f t="shared" si="8"/>
        <v>9.5709570957095702E-3</v>
      </c>
      <c r="L68" s="48">
        <f>+SUM($K$17:K68)</f>
        <v>0.93531353135313566</v>
      </c>
      <c r="M68" s="31" t="str">
        <f t="shared" si="9"/>
        <v>No</v>
      </c>
    </row>
    <row r="69" spans="1:13" x14ac:dyDescent="0.35">
      <c r="A69" s="30">
        <f t="shared" si="4"/>
        <v>53</v>
      </c>
      <c r="B69" s="20" t="s">
        <v>101</v>
      </c>
      <c r="C69" s="27">
        <v>1400000</v>
      </c>
      <c r="D69" s="27">
        <v>1400000</v>
      </c>
      <c r="E69" s="27">
        <v>1400000</v>
      </c>
      <c r="F69" s="27">
        <v>1400000</v>
      </c>
      <c r="G69" s="27">
        <v>1400000</v>
      </c>
      <c r="H69" s="27">
        <v>1400000</v>
      </c>
      <c r="I69" s="28">
        <f t="shared" si="6"/>
        <v>1400000</v>
      </c>
      <c r="J69" s="30">
        <f t="shared" si="7"/>
        <v>53</v>
      </c>
      <c r="K69" s="48">
        <f t="shared" si="8"/>
        <v>9.240924092409241E-3</v>
      </c>
      <c r="L69" s="48">
        <f>+SUM($K$17:K69)</f>
        <v>0.94455445544554495</v>
      </c>
      <c r="M69" s="31" t="str">
        <f t="shared" si="9"/>
        <v>No</v>
      </c>
    </row>
    <row r="70" spans="1:13" x14ac:dyDescent="0.35">
      <c r="A70" s="30">
        <f t="shared" si="4"/>
        <v>54</v>
      </c>
      <c r="B70" s="20" t="s">
        <v>102</v>
      </c>
      <c r="C70" s="27">
        <v>1350000</v>
      </c>
      <c r="D70" s="27">
        <v>1350000</v>
      </c>
      <c r="E70" s="27">
        <v>1350000</v>
      </c>
      <c r="F70" s="27">
        <v>1350000</v>
      </c>
      <c r="G70" s="27">
        <v>1350000</v>
      </c>
      <c r="H70" s="27">
        <v>1350000</v>
      </c>
      <c r="I70" s="28">
        <f t="shared" si="6"/>
        <v>1350000</v>
      </c>
      <c r="J70" s="30">
        <f t="shared" si="7"/>
        <v>54</v>
      </c>
      <c r="K70" s="48">
        <f t="shared" si="8"/>
        <v>8.9108910891089101E-3</v>
      </c>
      <c r="L70" s="48">
        <f>+SUM($K$17:K70)</f>
        <v>0.95346534653465387</v>
      </c>
      <c r="M70" s="31" t="str">
        <f t="shared" si="9"/>
        <v>No</v>
      </c>
    </row>
    <row r="71" spans="1:13" x14ac:dyDescent="0.35">
      <c r="A71" s="30">
        <f t="shared" si="4"/>
        <v>55</v>
      </c>
      <c r="B71" s="20" t="s">
        <v>103</v>
      </c>
      <c r="C71" s="27">
        <v>1300000</v>
      </c>
      <c r="D71" s="27">
        <v>1300000</v>
      </c>
      <c r="E71" s="27">
        <v>1300000</v>
      </c>
      <c r="F71" s="27">
        <v>1300000</v>
      </c>
      <c r="G71" s="27">
        <v>1300000</v>
      </c>
      <c r="H71" s="27">
        <v>1300000</v>
      </c>
      <c r="I71" s="28">
        <f t="shared" si="6"/>
        <v>1300000</v>
      </c>
      <c r="J71" s="30">
        <f t="shared" si="7"/>
        <v>55</v>
      </c>
      <c r="K71" s="48">
        <f t="shared" si="8"/>
        <v>8.580858085808581E-3</v>
      </c>
      <c r="L71" s="48">
        <f>+SUM($K$17:K71)</f>
        <v>0.96204620462046242</v>
      </c>
      <c r="M71" s="31" t="str">
        <f t="shared" si="9"/>
        <v>No</v>
      </c>
    </row>
    <row r="72" spans="1:13" x14ac:dyDescent="0.35">
      <c r="A72" s="30">
        <f t="shared" si="4"/>
        <v>56</v>
      </c>
      <c r="B72" s="20" t="s">
        <v>104</v>
      </c>
      <c r="C72" s="27">
        <v>1250000</v>
      </c>
      <c r="D72" s="27">
        <v>1250000</v>
      </c>
      <c r="E72" s="27">
        <v>1250000</v>
      </c>
      <c r="F72" s="27">
        <v>1250000</v>
      </c>
      <c r="G72" s="27">
        <v>1250000</v>
      </c>
      <c r="H72" s="27">
        <v>1250000</v>
      </c>
      <c r="I72" s="28">
        <f t="shared" si="6"/>
        <v>1250000</v>
      </c>
      <c r="J72" s="30">
        <f t="shared" si="7"/>
        <v>56</v>
      </c>
      <c r="K72" s="48">
        <f t="shared" si="8"/>
        <v>8.2508250825082501E-3</v>
      </c>
      <c r="L72" s="48">
        <f>+SUM($K$17:K72)</f>
        <v>0.97029702970297071</v>
      </c>
      <c r="M72" s="31" t="str">
        <f t="shared" si="9"/>
        <v>No</v>
      </c>
    </row>
    <row r="73" spans="1:13" x14ac:dyDescent="0.35">
      <c r="A73" s="30">
        <f t="shared" si="4"/>
        <v>57</v>
      </c>
      <c r="B73" s="20" t="s">
        <v>105</v>
      </c>
      <c r="C73" s="27">
        <v>1200000</v>
      </c>
      <c r="D73" s="27">
        <v>1200000</v>
      </c>
      <c r="E73" s="27">
        <v>1200000</v>
      </c>
      <c r="F73" s="27">
        <v>1200000</v>
      </c>
      <c r="G73" s="27">
        <v>1200000</v>
      </c>
      <c r="H73" s="27">
        <v>1200000</v>
      </c>
      <c r="I73" s="28">
        <f t="shared" si="6"/>
        <v>1200000</v>
      </c>
      <c r="J73" s="30">
        <f t="shared" si="7"/>
        <v>57</v>
      </c>
      <c r="K73" s="48">
        <f t="shared" si="8"/>
        <v>7.9207920792079209E-3</v>
      </c>
      <c r="L73" s="48">
        <f>+SUM($K$17:K73)</f>
        <v>0.97821782178217864</v>
      </c>
      <c r="M73" s="31" t="str">
        <f t="shared" si="9"/>
        <v>No</v>
      </c>
    </row>
    <row r="74" spans="1:13" x14ac:dyDescent="0.35">
      <c r="A74" s="30">
        <f t="shared" si="4"/>
        <v>58</v>
      </c>
      <c r="B74" s="20" t="s">
        <v>106</v>
      </c>
      <c r="C74" s="27">
        <v>1150000</v>
      </c>
      <c r="D74" s="27">
        <v>1150000</v>
      </c>
      <c r="E74" s="27">
        <v>1150000</v>
      </c>
      <c r="F74" s="27">
        <v>1150000</v>
      </c>
      <c r="G74" s="27">
        <v>1150000</v>
      </c>
      <c r="H74" s="27">
        <v>1150000</v>
      </c>
      <c r="I74" s="28">
        <f t="shared" si="6"/>
        <v>1150000</v>
      </c>
      <c r="J74" s="30">
        <f t="shared" si="7"/>
        <v>58</v>
      </c>
      <c r="K74" s="48">
        <f t="shared" si="8"/>
        <v>7.5907590759075909E-3</v>
      </c>
      <c r="L74" s="48">
        <f>+SUM($K$17:K74)</f>
        <v>0.9858085808580862</v>
      </c>
      <c r="M74" s="31" t="str">
        <f t="shared" si="9"/>
        <v>No</v>
      </c>
    </row>
    <row r="75" spans="1:13" x14ac:dyDescent="0.35">
      <c r="A75" s="30">
        <f t="shared" si="4"/>
        <v>59</v>
      </c>
      <c r="B75" s="20" t="s">
        <v>107</v>
      </c>
      <c r="C75" s="27">
        <v>1100000</v>
      </c>
      <c r="D75" s="27">
        <v>1100000</v>
      </c>
      <c r="E75" s="27">
        <v>1100000</v>
      </c>
      <c r="F75" s="27">
        <v>1100000</v>
      </c>
      <c r="G75" s="27">
        <v>1100000</v>
      </c>
      <c r="H75" s="27">
        <v>1100000</v>
      </c>
      <c r="I75" s="28">
        <f t="shared" si="6"/>
        <v>1100000</v>
      </c>
      <c r="J75" s="30">
        <f t="shared" si="7"/>
        <v>59</v>
      </c>
      <c r="K75" s="48">
        <f t="shared" si="8"/>
        <v>7.2607260726072608E-3</v>
      </c>
      <c r="L75" s="48">
        <f>+SUM($K$17:K75)</f>
        <v>0.99306930693069351</v>
      </c>
      <c r="M75" s="31" t="str">
        <f t="shared" si="9"/>
        <v>No</v>
      </c>
    </row>
    <row r="76" spans="1:13" x14ac:dyDescent="0.35">
      <c r="A76" s="30">
        <f t="shared" si="4"/>
        <v>60</v>
      </c>
      <c r="B76" s="20" t="s">
        <v>108</v>
      </c>
      <c r="C76" s="27">
        <v>1050000</v>
      </c>
      <c r="D76" s="27">
        <v>1050000</v>
      </c>
      <c r="E76" s="27">
        <v>1050000</v>
      </c>
      <c r="F76" s="27">
        <v>1050000</v>
      </c>
      <c r="G76" s="27">
        <v>1050000</v>
      </c>
      <c r="H76" s="27">
        <v>1050000</v>
      </c>
      <c r="I76" s="28">
        <f t="shared" ref="I76:I80" si="10">IF(B76="","",AVERAGE(C76:H76))</f>
        <v>1050000</v>
      </c>
      <c r="J76" s="30">
        <f t="shared" ref="J76:J81" si="11">IFERROR(RANK($I76,$I$17:$I$111),"")</f>
        <v>60</v>
      </c>
      <c r="K76" s="48">
        <f t="shared" ref="K76:K81" si="12">IF(I76="","",I76/SUM($I$17:$I$111))</f>
        <v>6.9306930693069308E-3</v>
      </c>
      <c r="L76" s="48">
        <f>+SUM($K$17:K76)</f>
        <v>1.0000000000000004</v>
      </c>
      <c r="M76" s="31" t="str">
        <f t="shared" ref="M76:M80" si="13">+IF(L76&lt;0.8,"Sí","No")</f>
        <v>No</v>
      </c>
    </row>
    <row r="77" spans="1:13" x14ac:dyDescent="0.35">
      <c r="A77" s="30">
        <f t="shared" si="4"/>
        <v>61</v>
      </c>
      <c r="B77" s="20"/>
      <c r="C77" s="27"/>
      <c r="D77" s="27"/>
      <c r="E77" s="27"/>
      <c r="F77" s="27"/>
      <c r="G77" s="27"/>
      <c r="H77" s="27"/>
      <c r="I77" s="28" t="str">
        <f t="shared" si="10"/>
        <v/>
      </c>
      <c r="J77" s="30" t="str">
        <f t="shared" si="11"/>
        <v/>
      </c>
      <c r="K77" s="48" t="str">
        <f t="shared" si="12"/>
        <v/>
      </c>
      <c r="L77" s="48">
        <f>+SUM($K$17:K77)</f>
        <v>1.0000000000000004</v>
      </c>
      <c r="M77" s="31" t="str">
        <f t="shared" si="13"/>
        <v>No</v>
      </c>
    </row>
    <row r="78" spans="1:13" x14ac:dyDescent="0.35">
      <c r="A78" s="30">
        <f t="shared" si="4"/>
        <v>62</v>
      </c>
      <c r="B78" s="20"/>
      <c r="C78" s="27"/>
      <c r="D78" s="27"/>
      <c r="E78" s="27"/>
      <c r="F78" s="27"/>
      <c r="G78" s="27"/>
      <c r="H78" s="27"/>
      <c r="I78" s="28" t="str">
        <f t="shared" si="10"/>
        <v/>
      </c>
      <c r="J78" s="30" t="str">
        <f t="shared" si="11"/>
        <v/>
      </c>
      <c r="K78" s="48" t="str">
        <f t="shared" si="12"/>
        <v/>
      </c>
      <c r="L78" s="48">
        <f>+SUM($K$17:K78)</f>
        <v>1.0000000000000004</v>
      </c>
      <c r="M78" s="31" t="str">
        <f t="shared" si="13"/>
        <v>No</v>
      </c>
    </row>
    <row r="79" spans="1:13" x14ac:dyDescent="0.35">
      <c r="A79" s="30">
        <f t="shared" si="4"/>
        <v>63</v>
      </c>
      <c r="B79" s="20"/>
      <c r="C79" s="27"/>
      <c r="D79" s="27"/>
      <c r="E79" s="27"/>
      <c r="F79" s="27"/>
      <c r="G79" s="27"/>
      <c r="H79" s="27"/>
      <c r="I79" s="28" t="str">
        <f t="shared" si="10"/>
        <v/>
      </c>
      <c r="J79" s="30" t="str">
        <f t="shared" si="11"/>
        <v/>
      </c>
      <c r="K79" s="48" t="str">
        <f t="shared" si="12"/>
        <v/>
      </c>
      <c r="L79" s="48">
        <f>+SUM($K$17:K79)</f>
        <v>1.0000000000000004</v>
      </c>
      <c r="M79" s="31" t="str">
        <f t="shared" si="13"/>
        <v>No</v>
      </c>
    </row>
    <row r="80" spans="1:13" x14ac:dyDescent="0.35">
      <c r="A80" s="30">
        <f t="shared" si="4"/>
        <v>64</v>
      </c>
      <c r="B80" s="20"/>
      <c r="C80" s="27"/>
      <c r="D80" s="27"/>
      <c r="E80" s="27"/>
      <c r="F80" s="27"/>
      <c r="G80" s="27"/>
      <c r="H80" s="27"/>
      <c r="I80" s="28" t="str">
        <f t="shared" si="10"/>
        <v/>
      </c>
      <c r="J80" s="30" t="str">
        <f t="shared" si="11"/>
        <v/>
      </c>
      <c r="K80" s="48" t="str">
        <f t="shared" si="12"/>
        <v/>
      </c>
      <c r="L80" s="48">
        <f>+SUM($K$17:K80)</f>
        <v>1.0000000000000004</v>
      </c>
      <c r="M80" s="31" t="str">
        <f t="shared" si="13"/>
        <v>No</v>
      </c>
    </row>
    <row r="81" spans="1:13" x14ac:dyDescent="0.35">
      <c r="A81" s="30">
        <f t="shared" si="4"/>
        <v>65</v>
      </c>
      <c r="B81" s="20"/>
      <c r="C81" s="27"/>
      <c r="D81" s="27"/>
      <c r="E81" s="27"/>
      <c r="F81" s="27"/>
      <c r="G81" s="27"/>
      <c r="H81" s="27"/>
      <c r="I81" s="28" t="str">
        <f t="shared" ref="I81:I111" si="14">IF(B81="","",AVERAGE(C81:H81))</f>
        <v/>
      </c>
      <c r="J81" s="30" t="str">
        <f t="shared" si="11"/>
        <v/>
      </c>
      <c r="K81" s="48" t="str">
        <f t="shared" si="12"/>
        <v/>
      </c>
      <c r="L81" s="48">
        <f>+SUM($K$17:K81)</f>
        <v>1.0000000000000004</v>
      </c>
      <c r="M81" s="31" t="str">
        <f t="shared" ref="M81:M111" si="15">+IF(L81&lt;0.8,"Sí","No")</f>
        <v>No</v>
      </c>
    </row>
    <row r="82" spans="1:13" x14ac:dyDescent="0.35">
      <c r="A82" s="30">
        <f t="shared" si="4"/>
        <v>66</v>
      </c>
      <c r="B82" s="20"/>
      <c r="C82" s="27"/>
      <c r="D82" s="27"/>
      <c r="E82" s="27"/>
      <c r="F82" s="27"/>
      <c r="G82" s="27"/>
      <c r="H82" s="27"/>
      <c r="I82" s="28" t="str">
        <f t="shared" si="14"/>
        <v/>
      </c>
      <c r="J82" s="30" t="str">
        <f t="shared" ref="J82:J111" si="16">IFERROR(RANK($I82,$I$17:$I$111),"")</f>
        <v/>
      </c>
      <c r="K82" s="48" t="str">
        <f t="shared" ref="K82:K111" si="17">IF(I82="","",I82/SUM($I$17:$I$111))</f>
        <v/>
      </c>
      <c r="L82" s="48">
        <f>+SUM($K$17:K82)</f>
        <v>1.0000000000000004</v>
      </c>
      <c r="M82" s="31" t="str">
        <f t="shared" si="15"/>
        <v>No</v>
      </c>
    </row>
    <row r="83" spans="1:13" x14ac:dyDescent="0.35">
      <c r="A83" s="30">
        <f t="shared" si="4"/>
        <v>67</v>
      </c>
      <c r="B83" s="20"/>
      <c r="C83" s="27"/>
      <c r="D83" s="27"/>
      <c r="E83" s="27"/>
      <c r="F83" s="27"/>
      <c r="G83" s="27"/>
      <c r="H83" s="27"/>
      <c r="I83" s="28" t="str">
        <f t="shared" si="14"/>
        <v/>
      </c>
      <c r="J83" s="30" t="str">
        <f t="shared" si="16"/>
        <v/>
      </c>
      <c r="K83" s="48" t="str">
        <f t="shared" si="17"/>
        <v/>
      </c>
      <c r="L83" s="48">
        <f>+SUM($K$17:K83)</f>
        <v>1.0000000000000004</v>
      </c>
      <c r="M83" s="31" t="str">
        <f t="shared" si="15"/>
        <v>No</v>
      </c>
    </row>
    <row r="84" spans="1:13" x14ac:dyDescent="0.35">
      <c r="A84" s="30">
        <f t="shared" ref="A84:A111" si="18">A83+1</f>
        <v>68</v>
      </c>
      <c r="B84" s="20"/>
      <c r="C84" s="27"/>
      <c r="D84" s="27"/>
      <c r="E84" s="27"/>
      <c r="F84" s="27"/>
      <c r="G84" s="27"/>
      <c r="H84" s="27"/>
      <c r="I84" s="28" t="str">
        <f t="shared" si="14"/>
        <v/>
      </c>
      <c r="J84" s="30" t="str">
        <f t="shared" si="16"/>
        <v/>
      </c>
      <c r="K84" s="48" t="str">
        <f t="shared" si="17"/>
        <v/>
      </c>
      <c r="L84" s="48">
        <f>+SUM($K$17:K84)</f>
        <v>1.0000000000000004</v>
      </c>
      <c r="M84" s="31" t="str">
        <f t="shared" si="15"/>
        <v>No</v>
      </c>
    </row>
    <row r="85" spans="1:13" x14ac:dyDescent="0.35">
      <c r="A85" s="30">
        <f t="shared" si="18"/>
        <v>69</v>
      </c>
      <c r="B85" s="20"/>
      <c r="C85" s="27"/>
      <c r="D85" s="27"/>
      <c r="E85" s="27"/>
      <c r="F85" s="27"/>
      <c r="G85" s="27"/>
      <c r="H85" s="27"/>
      <c r="I85" s="28" t="str">
        <f t="shared" si="14"/>
        <v/>
      </c>
      <c r="J85" s="30" t="str">
        <f t="shared" si="16"/>
        <v/>
      </c>
      <c r="K85" s="48" t="str">
        <f t="shared" si="17"/>
        <v/>
      </c>
      <c r="L85" s="48">
        <f>+SUM($K$17:K85)</f>
        <v>1.0000000000000004</v>
      </c>
      <c r="M85" s="31" t="str">
        <f t="shared" si="15"/>
        <v>No</v>
      </c>
    </row>
    <row r="86" spans="1:13" x14ac:dyDescent="0.35">
      <c r="A86" s="30">
        <f t="shared" si="18"/>
        <v>70</v>
      </c>
      <c r="B86" s="20"/>
      <c r="C86" s="27"/>
      <c r="D86" s="27"/>
      <c r="E86" s="27"/>
      <c r="F86" s="27"/>
      <c r="G86" s="27"/>
      <c r="H86" s="27"/>
      <c r="I86" s="28" t="str">
        <f t="shared" si="14"/>
        <v/>
      </c>
      <c r="J86" s="30" t="str">
        <f t="shared" si="16"/>
        <v/>
      </c>
      <c r="K86" s="48" t="str">
        <f t="shared" si="17"/>
        <v/>
      </c>
      <c r="L86" s="48">
        <f>+SUM($K$17:K86)</f>
        <v>1.0000000000000004</v>
      </c>
      <c r="M86" s="31" t="str">
        <f t="shared" si="15"/>
        <v>No</v>
      </c>
    </row>
    <row r="87" spans="1:13" x14ac:dyDescent="0.35">
      <c r="A87" s="30">
        <f t="shared" si="18"/>
        <v>71</v>
      </c>
      <c r="B87" s="20"/>
      <c r="C87" s="27"/>
      <c r="D87" s="27"/>
      <c r="E87" s="27"/>
      <c r="F87" s="27"/>
      <c r="G87" s="27"/>
      <c r="H87" s="27"/>
      <c r="I87" s="28" t="str">
        <f t="shared" si="14"/>
        <v/>
      </c>
      <c r="J87" s="30" t="str">
        <f t="shared" si="16"/>
        <v/>
      </c>
      <c r="K87" s="48" t="str">
        <f t="shared" si="17"/>
        <v/>
      </c>
      <c r="L87" s="48">
        <f>+SUM($K$17:K87)</f>
        <v>1.0000000000000004</v>
      </c>
      <c r="M87" s="31" t="str">
        <f t="shared" si="15"/>
        <v>No</v>
      </c>
    </row>
    <row r="88" spans="1:13" x14ac:dyDescent="0.35">
      <c r="A88" s="30">
        <f t="shared" si="18"/>
        <v>72</v>
      </c>
      <c r="B88" s="20"/>
      <c r="C88" s="27"/>
      <c r="D88" s="27"/>
      <c r="E88" s="27"/>
      <c r="F88" s="27"/>
      <c r="G88" s="27"/>
      <c r="H88" s="27"/>
      <c r="I88" s="28" t="str">
        <f t="shared" si="14"/>
        <v/>
      </c>
      <c r="J88" s="30" t="str">
        <f t="shared" si="16"/>
        <v/>
      </c>
      <c r="K88" s="48" t="str">
        <f t="shared" si="17"/>
        <v/>
      </c>
      <c r="L88" s="48">
        <f>+SUM($K$17:K88)</f>
        <v>1.0000000000000004</v>
      </c>
      <c r="M88" s="31" t="str">
        <f t="shared" si="15"/>
        <v>No</v>
      </c>
    </row>
    <row r="89" spans="1:13" x14ac:dyDescent="0.35">
      <c r="A89" s="30">
        <f t="shared" si="18"/>
        <v>73</v>
      </c>
      <c r="C89" s="27"/>
      <c r="D89" s="27"/>
      <c r="E89" s="27"/>
      <c r="F89" s="27"/>
      <c r="G89" s="27"/>
      <c r="H89" s="27"/>
      <c r="I89" s="28" t="str">
        <f t="shared" si="14"/>
        <v/>
      </c>
      <c r="J89" s="30" t="str">
        <f t="shared" si="16"/>
        <v/>
      </c>
      <c r="K89" s="48" t="str">
        <f t="shared" si="17"/>
        <v/>
      </c>
      <c r="L89" s="48">
        <f>+SUM($K$17:K89)</f>
        <v>1.0000000000000004</v>
      </c>
      <c r="M89" s="31" t="str">
        <f t="shared" si="15"/>
        <v>No</v>
      </c>
    </row>
    <row r="90" spans="1:13" x14ac:dyDescent="0.35">
      <c r="A90" s="30">
        <f t="shared" si="18"/>
        <v>74</v>
      </c>
      <c r="B90" s="20"/>
      <c r="C90" s="27"/>
      <c r="D90" s="27"/>
      <c r="E90" s="27"/>
      <c r="F90" s="27"/>
      <c r="G90" s="27"/>
      <c r="H90" s="27"/>
      <c r="I90" s="28" t="str">
        <f t="shared" si="14"/>
        <v/>
      </c>
      <c r="J90" s="30" t="str">
        <f t="shared" si="16"/>
        <v/>
      </c>
      <c r="K90" s="48" t="str">
        <f t="shared" si="17"/>
        <v/>
      </c>
      <c r="L90" s="48">
        <f>+SUM($K$17:K90)</f>
        <v>1.0000000000000004</v>
      </c>
      <c r="M90" s="31" t="str">
        <f t="shared" si="15"/>
        <v>No</v>
      </c>
    </row>
    <row r="91" spans="1:13" x14ac:dyDescent="0.35">
      <c r="A91" s="30">
        <f t="shared" si="18"/>
        <v>75</v>
      </c>
      <c r="B91" s="20"/>
      <c r="C91" s="27"/>
      <c r="D91" s="27"/>
      <c r="E91" s="27"/>
      <c r="F91" s="27"/>
      <c r="G91" s="27"/>
      <c r="H91" s="27"/>
      <c r="I91" s="28" t="str">
        <f t="shared" si="14"/>
        <v/>
      </c>
      <c r="J91" s="30" t="str">
        <f t="shared" si="16"/>
        <v/>
      </c>
      <c r="K91" s="48" t="str">
        <f t="shared" si="17"/>
        <v/>
      </c>
      <c r="L91" s="48">
        <f>+SUM($K$17:K91)</f>
        <v>1.0000000000000004</v>
      </c>
      <c r="M91" s="31" t="str">
        <f t="shared" si="15"/>
        <v>No</v>
      </c>
    </row>
    <row r="92" spans="1:13" x14ac:dyDescent="0.35">
      <c r="A92" s="30">
        <f t="shared" si="18"/>
        <v>76</v>
      </c>
      <c r="C92" s="27"/>
      <c r="D92" s="27"/>
      <c r="E92" s="27"/>
      <c r="F92" s="27"/>
      <c r="G92" s="27"/>
      <c r="H92" s="27"/>
      <c r="I92" s="28" t="str">
        <f t="shared" si="14"/>
        <v/>
      </c>
      <c r="J92" s="30" t="str">
        <f t="shared" si="16"/>
        <v/>
      </c>
      <c r="K92" s="48" t="str">
        <f t="shared" si="17"/>
        <v/>
      </c>
      <c r="L92" s="48">
        <f>+SUM($K$17:K92)</f>
        <v>1.0000000000000004</v>
      </c>
      <c r="M92" s="31" t="str">
        <f t="shared" si="15"/>
        <v>No</v>
      </c>
    </row>
    <row r="93" spans="1:13" x14ac:dyDescent="0.35">
      <c r="A93" s="30">
        <f t="shared" si="18"/>
        <v>77</v>
      </c>
      <c r="B93" s="20"/>
      <c r="C93" s="27"/>
      <c r="D93" s="27"/>
      <c r="E93" s="27"/>
      <c r="F93" s="27"/>
      <c r="G93" s="27"/>
      <c r="H93" s="27"/>
      <c r="I93" s="28" t="str">
        <f t="shared" si="14"/>
        <v/>
      </c>
      <c r="J93" s="30" t="str">
        <f t="shared" si="16"/>
        <v/>
      </c>
      <c r="K93" s="48" t="str">
        <f t="shared" si="17"/>
        <v/>
      </c>
      <c r="L93" s="48">
        <f>+SUM($K$17:K93)</f>
        <v>1.0000000000000004</v>
      </c>
      <c r="M93" s="31" t="str">
        <f t="shared" si="15"/>
        <v>No</v>
      </c>
    </row>
    <row r="94" spans="1:13" x14ac:dyDescent="0.35">
      <c r="A94" s="30">
        <f t="shared" si="18"/>
        <v>78</v>
      </c>
      <c r="B94" s="20"/>
      <c r="C94" s="27"/>
      <c r="D94" s="27"/>
      <c r="E94" s="27"/>
      <c r="F94" s="27"/>
      <c r="G94" s="27"/>
      <c r="H94" s="27"/>
      <c r="I94" s="28" t="str">
        <f t="shared" si="14"/>
        <v/>
      </c>
      <c r="J94" s="30" t="str">
        <f t="shared" si="16"/>
        <v/>
      </c>
      <c r="K94" s="48" t="str">
        <f t="shared" si="17"/>
        <v/>
      </c>
      <c r="L94" s="48">
        <f>+SUM($K$17:K94)</f>
        <v>1.0000000000000004</v>
      </c>
      <c r="M94" s="31" t="str">
        <f t="shared" si="15"/>
        <v>No</v>
      </c>
    </row>
    <row r="95" spans="1:13" x14ac:dyDescent="0.35">
      <c r="A95" s="30">
        <f t="shared" si="18"/>
        <v>79</v>
      </c>
      <c r="C95" s="27"/>
      <c r="D95" s="27"/>
      <c r="E95" s="27"/>
      <c r="F95" s="27"/>
      <c r="G95" s="27"/>
      <c r="H95" s="27"/>
      <c r="I95" s="28" t="str">
        <f t="shared" si="14"/>
        <v/>
      </c>
      <c r="J95" s="30" t="str">
        <f t="shared" si="16"/>
        <v/>
      </c>
      <c r="K95" s="48" t="str">
        <f t="shared" si="17"/>
        <v/>
      </c>
      <c r="L95" s="48">
        <f>+SUM($K$17:K95)</f>
        <v>1.0000000000000004</v>
      </c>
      <c r="M95" s="31" t="str">
        <f t="shared" si="15"/>
        <v>No</v>
      </c>
    </row>
    <row r="96" spans="1:13" x14ac:dyDescent="0.35">
      <c r="A96" s="30">
        <f t="shared" si="18"/>
        <v>80</v>
      </c>
      <c r="C96" s="27"/>
      <c r="D96" s="27"/>
      <c r="E96" s="27"/>
      <c r="F96" s="27"/>
      <c r="G96" s="27"/>
      <c r="H96" s="27"/>
      <c r="I96" s="28" t="str">
        <f t="shared" si="14"/>
        <v/>
      </c>
      <c r="J96" s="30" t="str">
        <f t="shared" si="16"/>
        <v/>
      </c>
      <c r="K96" s="48" t="str">
        <f t="shared" si="17"/>
        <v/>
      </c>
      <c r="L96" s="48">
        <f>+SUM($K$17:K96)</f>
        <v>1.0000000000000004</v>
      </c>
      <c r="M96" s="31" t="str">
        <f t="shared" si="15"/>
        <v>No</v>
      </c>
    </row>
    <row r="97" spans="1:13" x14ac:dyDescent="0.35">
      <c r="A97" s="30">
        <f t="shared" si="18"/>
        <v>81</v>
      </c>
      <c r="C97" s="27"/>
      <c r="D97" s="27"/>
      <c r="E97" s="27"/>
      <c r="F97" s="27"/>
      <c r="G97" s="27"/>
      <c r="H97" s="27"/>
      <c r="I97" s="28" t="str">
        <f t="shared" si="14"/>
        <v/>
      </c>
      <c r="J97" s="30" t="str">
        <f t="shared" si="16"/>
        <v/>
      </c>
      <c r="K97" s="48" t="str">
        <f t="shared" si="17"/>
        <v/>
      </c>
      <c r="L97" s="48">
        <f>+SUM($K$17:K97)</f>
        <v>1.0000000000000004</v>
      </c>
      <c r="M97" s="31" t="str">
        <f t="shared" si="15"/>
        <v>No</v>
      </c>
    </row>
    <row r="98" spans="1:13" x14ac:dyDescent="0.35">
      <c r="A98" s="30">
        <f t="shared" si="18"/>
        <v>82</v>
      </c>
      <c r="C98" s="27"/>
      <c r="D98" s="27"/>
      <c r="E98" s="27"/>
      <c r="F98" s="27"/>
      <c r="G98" s="27"/>
      <c r="H98" s="27"/>
      <c r="I98" s="28" t="str">
        <f t="shared" si="14"/>
        <v/>
      </c>
      <c r="J98" s="30" t="str">
        <f t="shared" si="16"/>
        <v/>
      </c>
      <c r="K98" s="48" t="str">
        <f t="shared" si="17"/>
        <v/>
      </c>
      <c r="L98" s="48">
        <f>+SUM($K$17:K98)</f>
        <v>1.0000000000000004</v>
      </c>
      <c r="M98" s="31" t="str">
        <f t="shared" si="15"/>
        <v>No</v>
      </c>
    </row>
    <row r="99" spans="1:13" x14ac:dyDescent="0.35">
      <c r="A99" s="30">
        <f t="shared" si="18"/>
        <v>83</v>
      </c>
      <c r="C99" s="27"/>
      <c r="D99" s="27"/>
      <c r="E99" s="27"/>
      <c r="F99" s="27"/>
      <c r="G99" s="27"/>
      <c r="H99" s="27"/>
      <c r="I99" s="28" t="str">
        <f t="shared" si="14"/>
        <v/>
      </c>
      <c r="J99" s="30" t="str">
        <f t="shared" si="16"/>
        <v/>
      </c>
      <c r="K99" s="48" t="str">
        <f t="shared" si="17"/>
        <v/>
      </c>
      <c r="L99" s="48">
        <f>+SUM($K$17:K99)</f>
        <v>1.0000000000000004</v>
      </c>
      <c r="M99" s="31" t="str">
        <f t="shared" si="15"/>
        <v>No</v>
      </c>
    </row>
    <row r="100" spans="1:13" x14ac:dyDescent="0.35">
      <c r="A100" s="30">
        <f t="shared" si="18"/>
        <v>84</v>
      </c>
      <c r="B100" s="20"/>
      <c r="C100" s="27"/>
      <c r="D100" s="27"/>
      <c r="E100" s="27"/>
      <c r="F100" s="27"/>
      <c r="G100" s="27"/>
      <c r="H100" s="27"/>
      <c r="I100" s="28" t="str">
        <f t="shared" si="14"/>
        <v/>
      </c>
      <c r="J100" s="30" t="str">
        <f t="shared" si="16"/>
        <v/>
      </c>
      <c r="K100" s="48" t="str">
        <f t="shared" si="17"/>
        <v/>
      </c>
      <c r="L100" s="48">
        <f>+SUM($K$17:K100)</f>
        <v>1.0000000000000004</v>
      </c>
      <c r="M100" s="31" t="str">
        <f t="shared" si="15"/>
        <v>No</v>
      </c>
    </row>
    <row r="101" spans="1:13" x14ac:dyDescent="0.35">
      <c r="A101" s="30">
        <f t="shared" si="18"/>
        <v>85</v>
      </c>
      <c r="C101" s="27"/>
      <c r="D101" s="27"/>
      <c r="E101" s="27"/>
      <c r="F101" s="27"/>
      <c r="G101" s="27"/>
      <c r="H101" s="27"/>
      <c r="I101" s="28" t="str">
        <f t="shared" si="14"/>
        <v/>
      </c>
      <c r="J101" s="30" t="str">
        <f t="shared" si="16"/>
        <v/>
      </c>
      <c r="K101" s="48" t="str">
        <f t="shared" si="17"/>
        <v/>
      </c>
      <c r="L101" s="48">
        <f>+SUM($K$17:K101)</f>
        <v>1.0000000000000004</v>
      </c>
      <c r="M101" s="31" t="str">
        <f t="shared" si="15"/>
        <v>No</v>
      </c>
    </row>
    <row r="102" spans="1:13" x14ac:dyDescent="0.35">
      <c r="A102" s="30">
        <f t="shared" si="18"/>
        <v>86</v>
      </c>
      <c r="B102" s="20"/>
      <c r="C102" s="27"/>
      <c r="D102" s="27"/>
      <c r="E102" s="27"/>
      <c r="F102" s="27"/>
      <c r="G102" s="27"/>
      <c r="H102" s="27"/>
      <c r="I102" s="28" t="str">
        <f t="shared" si="14"/>
        <v/>
      </c>
      <c r="J102" s="30" t="str">
        <f t="shared" si="16"/>
        <v/>
      </c>
      <c r="K102" s="48" t="str">
        <f t="shared" si="17"/>
        <v/>
      </c>
      <c r="L102" s="48">
        <f>+SUM($K$17:K102)</f>
        <v>1.0000000000000004</v>
      </c>
      <c r="M102" s="31" t="str">
        <f t="shared" si="15"/>
        <v>No</v>
      </c>
    </row>
    <row r="103" spans="1:13" x14ac:dyDescent="0.35">
      <c r="A103" s="30">
        <f t="shared" si="18"/>
        <v>87</v>
      </c>
      <c r="B103" s="20"/>
      <c r="C103" s="27"/>
      <c r="D103" s="27"/>
      <c r="E103" s="27"/>
      <c r="F103" s="27"/>
      <c r="G103" s="27"/>
      <c r="H103" s="27"/>
      <c r="I103" s="28" t="str">
        <f t="shared" si="14"/>
        <v/>
      </c>
      <c r="J103" s="30" t="str">
        <f t="shared" si="16"/>
        <v/>
      </c>
      <c r="K103" s="48" t="str">
        <f t="shared" si="17"/>
        <v/>
      </c>
      <c r="L103" s="48">
        <f>+SUM($K$17:K103)</f>
        <v>1.0000000000000004</v>
      </c>
      <c r="M103" s="31" t="str">
        <f t="shared" si="15"/>
        <v>No</v>
      </c>
    </row>
    <row r="104" spans="1:13" x14ac:dyDescent="0.35">
      <c r="A104" s="30">
        <f t="shared" si="18"/>
        <v>88</v>
      </c>
      <c r="C104" s="27"/>
      <c r="D104" s="27"/>
      <c r="E104" s="27"/>
      <c r="F104" s="27"/>
      <c r="G104" s="27"/>
      <c r="H104" s="27"/>
      <c r="I104" s="28" t="str">
        <f t="shared" si="14"/>
        <v/>
      </c>
      <c r="J104" s="30" t="str">
        <f t="shared" si="16"/>
        <v/>
      </c>
      <c r="K104" s="48" t="str">
        <f t="shared" si="17"/>
        <v/>
      </c>
      <c r="L104" s="48">
        <f>+SUM($K$17:K104)</f>
        <v>1.0000000000000004</v>
      </c>
      <c r="M104" s="31" t="str">
        <f t="shared" si="15"/>
        <v>No</v>
      </c>
    </row>
    <row r="105" spans="1:13" x14ac:dyDescent="0.35">
      <c r="A105" s="30">
        <f t="shared" si="18"/>
        <v>89</v>
      </c>
      <c r="B105" s="20"/>
      <c r="C105" s="27"/>
      <c r="D105" s="27"/>
      <c r="E105" s="27"/>
      <c r="F105" s="27"/>
      <c r="G105" s="27"/>
      <c r="H105" s="27"/>
      <c r="I105" s="28" t="str">
        <f t="shared" si="14"/>
        <v/>
      </c>
      <c r="J105" s="30" t="str">
        <f t="shared" si="16"/>
        <v/>
      </c>
      <c r="K105" s="48" t="str">
        <f t="shared" si="17"/>
        <v/>
      </c>
      <c r="L105" s="48">
        <f>+SUM($K$17:K105)</f>
        <v>1.0000000000000004</v>
      </c>
      <c r="M105" s="31" t="str">
        <f t="shared" si="15"/>
        <v>No</v>
      </c>
    </row>
    <row r="106" spans="1:13" x14ac:dyDescent="0.35">
      <c r="A106" s="30">
        <f t="shared" si="18"/>
        <v>90</v>
      </c>
      <c r="C106" s="27"/>
      <c r="D106" s="27"/>
      <c r="E106" s="27"/>
      <c r="F106" s="27"/>
      <c r="G106" s="27"/>
      <c r="H106" s="27"/>
      <c r="I106" s="28" t="str">
        <f t="shared" si="14"/>
        <v/>
      </c>
      <c r="J106" s="30" t="str">
        <f t="shared" si="16"/>
        <v/>
      </c>
      <c r="K106" s="48" t="str">
        <f t="shared" si="17"/>
        <v/>
      </c>
      <c r="L106" s="48">
        <f>+SUM($K$17:K106)</f>
        <v>1.0000000000000004</v>
      </c>
      <c r="M106" s="31" t="str">
        <f t="shared" si="15"/>
        <v>No</v>
      </c>
    </row>
    <row r="107" spans="1:13" x14ac:dyDescent="0.35">
      <c r="A107" s="30">
        <f t="shared" si="18"/>
        <v>91</v>
      </c>
      <c r="C107" s="27"/>
      <c r="D107" s="27"/>
      <c r="E107" s="27"/>
      <c r="F107" s="27"/>
      <c r="G107" s="27"/>
      <c r="H107" s="27"/>
      <c r="I107" s="28" t="str">
        <f t="shared" si="14"/>
        <v/>
      </c>
      <c r="J107" s="30" t="str">
        <f t="shared" si="16"/>
        <v/>
      </c>
      <c r="K107" s="48" t="str">
        <f t="shared" si="17"/>
        <v/>
      </c>
      <c r="L107" s="48">
        <f>+SUM($K$17:K107)</f>
        <v>1.0000000000000004</v>
      </c>
      <c r="M107" s="31" t="str">
        <f t="shared" si="15"/>
        <v>No</v>
      </c>
    </row>
    <row r="108" spans="1:13" x14ac:dyDescent="0.35">
      <c r="A108" s="30">
        <f t="shared" si="18"/>
        <v>92</v>
      </c>
      <c r="B108" s="20"/>
      <c r="C108" s="27"/>
      <c r="D108" s="27"/>
      <c r="E108" s="27"/>
      <c r="F108" s="27"/>
      <c r="G108" s="27"/>
      <c r="H108" s="27"/>
      <c r="I108" s="28" t="str">
        <f t="shared" si="14"/>
        <v/>
      </c>
      <c r="J108" s="30" t="str">
        <f t="shared" si="16"/>
        <v/>
      </c>
      <c r="K108" s="48" t="str">
        <f t="shared" si="17"/>
        <v/>
      </c>
      <c r="L108" s="48">
        <f>+SUM($K$17:K108)</f>
        <v>1.0000000000000004</v>
      </c>
      <c r="M108" s="31" t="str">
        <f t="shared" si="15"/>
        <v>No</v>
      </c>
    </row>
    <row r="109" spans="1:13" x14ac:dyDescent="0.35">
      <c r="A109" s="30">
        <f t="shared" si="18"/>
        <v>93</v>
      </c>
      <c r="B109" s="20"/>
      <c r="C109" s="27"/>
      <c r="D109" s="27"/>
      <c r="E109" s="27"/>
      <c r="F109" s="27"/>
      <c r="G109" s="27"/>
      <c r="H109" s="27"/>
      <c r="I109" s="28" t="str">
        <f t="shared" si="14"/>
        <v/>
      </c>
      <c r="J109" s="30" t="str">
        <f t="shared" si="16"/>
        <v/>
      </c>
      <c r="K109" s="48" t="str">
        <f t="shared" si="17"/>
        <v/>
      </c>
      <c r="L109" s="61">
        <f>+SUM($K$17:K109)</f>
        <v>1.0000000000000004</v>
      </c>
      <c r="M109" s="31" t="str">
        <f t="shared" si="15"/>
        <v>No</v>
      </c>
    </row>
    <row r="110" spans="1:13" x14ac:dyDescent="0.35">
      <c r="A110" s="30">
        <f t="shared" si="18"/>
        <v>94</v>
      </c>
      <c r="C110" s="27"/>
      <c r="D110" s="27"/>
      <c r="E110" s="27"/>
      <c r="F110" s="27"/>
      <c r="G110" s="27"/>
      <c r="H110" s="27"/>
      <c r="I110" s="28" t="str">
        <f t="shared" si="14"/>
        <v/>
      </c>
      <c r="J110" s="30" t="str">
        <f t="shared" si="16"/>
        <v/>
      </c>
      <c r="K110" s="48" t="str">
        <f t="shared" si="17"/>
        <v/>
      </c>
      <c r="L110" s="61">
        <f>+SUM($K$17:K110)</f>
        <v>1.0000000000000004</v>
      </c>
      <c r="M110" s="31" t="str">
        <f t="shared" si="15"/>
        <v>No</v>
      </c>
    </row>
    <row r="111" spans="1:13" x14ac:dyDescent="0.35">
      <c r="A111" s="30">
        <f t="shared" si="18"/>
        <v>95</v>
      </c>
      <c r="B111" s="20"/>
      <c r="C111" s="27"/>
      <c r="D111" s="27"/>
      <c r="E111" s="27"/>
      <c r="F111" s="27"/>
      <c r="G111" s="27"/>
      <c r="H111" s="27"/>
      <c r="I111" s="28" t="str">
        <f t="shared" si="14"/>
        <v/>
      </c>
      <c r="J111" s="30" t="str">
        <f t="shared" si="16"/>
        <v/>
      </c>
      <c r="K111" s="48" t="str">
        <f t="shared" si="17"/>
        <v/>
      </c>
      <c r="L111" s="61">
        <f>+SUM($K$17:K111)</f>
        <v>1.0000000000000004</v>
      </c>
      <c r="M111" s="31" t="str">
        <f t="shared" si="15"/>
        <v>No</v>
      </c>
    </row>
    <row r="112" spans="1:13" x14ac:dyDescent="0.35">
      <c r="C112" s="12"/>
      <c r="D112" s="12"/>
    </row>
    <row r="113" spans="3:4" x14ac:dyDescent="0.35">
      <c r="C113" s="12"/>
      <c r="D113" s="12"/>
    </row>
    <row r="114" spans="3:4" x14ac:dyDescent="0.35">
      <c r="C114" s="12"/>
      <c r="D114" s="12"/>
    </row>
    <row r="115" spans="3:4" x14ac:dyDescent="0.35">
      <c r="C115" s="12"/>
      <c r="D115" s="12"/>
    </row>
    <row r="116" spans="3:4" x14ac:dyDescent="0.35">
      <c r="C116" s="12"/>
      <c r="D116" s="12"/>
    </row>
    <row r="117" spans="3:4" x14ac:dyDescent="0.35">
      <c r="C117" s="12"/>
      <c r="D117" s="12"/>
    </row>
    <row r="118" spans="3:4" x14ac:dyDescent="0.35">
      <c r="C118" s="12"/>
      <c r="D118" s="12"/>
    </row>
    <row r="119" spans="3:4" x14ac:dyDescent="0.35">
      <c r="C119" s="12"/>
      <c r="D119" s="12"/>
    </row>
    <row r="120" spans="3:4" x14ac:dyDescent="0.35">
      <c r="C120" s="12"/>
      <c r="D120" s="12"/>
    </row>
    <row r="121" spans="3:4" x14ac:dyDescent="0.35">
      <c r="C121" s="12"/>
      <c r="D121" s="12"/>
    </row>
    <row r="122" spans="3:4" x14ac:dyDescent="0.35">
      <c r="C122" s="12"/>
      <c r="D122" s="12"/>
    </row>
    <row r="123" spans="3:4" x14ac:dyDescent="0.35">
      <c r="C123" s="12"/>
      <c r="D123" s="12"/>
    </row>
    <row r="124" spans="3:4" x14ac:dyDescent="0.35">
      <c r="C124" s="12"/>
      <c r="D124" s="12"/>
    </row>
    <row r="125" spans="3:4" x14ac:dyDescent="0.35">
      <c r="C125" s="12"/>
      <c r="D125" s="12"/>
    </row>
    <row r="126" spans="3:4" x14ac:dyDescent="0.35">
      <c r="C126" s="12"/>
      <c r="D126" s="12"/>
    </row>
    <row r="127" spans="3:4" x14ac:dyDescent="0.35">
      <c r="C127" s="12"/>
      <c r="D127" s="12"/>
    </row>
    <row r="128" spans="3:4" x14ac:dyDescent="0.35">
      <c r="C128" s="12"/>
      <c r="D128" s="12"/>
    </row>
    <row r="129" spans="3:4" x14ac:dyDescent="0.35">
      <c r="C129" s="12"/>
      <c r="D129" s="12"/>
    </row>
    <row r="130" spans="3:4" x14ac:dyDescent="0.35">
      <c r="C130" s="12"/>
      <c r="D130" s="12"/>
    </row>
    <row r="131" spans="3:4" x14ac:dyDescent="0.35">
      <c r="C131" s="12"/>
      <c r="D131" s="12"/>
    </row>
    <row r="132" spans="3:4" x14ac:dyDescent="0.35">
      <c r="C132" s="12"/>
      <c r="D132" s="12"/>
    </row>
    <row r="133" spans="3:4" x14ac:dyDescent="0.35">
      <c r="C133" s="12"/>
      <c r="D133" s="12"/>
    </row>
    <row r="134" spans="3:4" x14ac:dyDescent="0.35">
      <c r="C134" s="12"/>
      <c r="D134" s="12"/>
    </row>
    <row r="135" spans="3:4" x14ac:dyDescent="0.35">
      <c r="C135" s="12"/>
      <c r="D135" s="12"/>
    </row>
    <row r="136" spans="3:4" x14ac:dyDescent="0.35">
      <c r="C136" s="12"/>
      <c r="D136" s="12"/>
    </row>
    <row r="137" spans="3:4" x14ac:dyDescent="0.35">
      <c r="C137" s="12"/>
      <c r="D137" s="12"/>
    </row>
    <row r="138" spans="3:4" x14ac:dyDescent="0.35">
      <c r="C138" s="12"/>
      <c r="D138" s="12"/>
    </row>
    <row r="139" spans="3:4" x14ac:dyDescent="0.35">
      <c r="C139" s="12"/>
      <c r="D139" s="12"/>
    </row>
    <row r="140" spans="3:4" x14ac:dyDescent="0.35">
      <c r="C140" s="12"/>
      <c r="D140" s="12"/>
    </row>
    <row r="141" spans="3:4" x14ac:dyDescent="0.35">
      <c r="C141" s="12"/>
      <c r="D141" s="12"/>
    </row>
    <row r="142" spans="3:4" x14ac:dyDescent="0.35">
      <c r="C142" s="12"/>
      <c r="D142" s="12"/>
    </row>
    <row r="143" spans="3:4" x14ac:dyDescent="0.35">
      <c r="C143" s="12"/>
      <c r="D143" s="12"/>
    </row>
    <row r="144" spans="3:4" x14ac:dyDescent="0.35">
      <c r="C144" s="12"/>
      <c r="D144" s="12"/>
    </row>
    <row r="145" spans="3:4" x14ac:dyDescent="0.35">
      <c r="C145" s="12"/>
      <c r="D145" s="12"/>
    </row>
    <row r="146" spans="3:4" x14ac:dyDescent="0.35">
      <c r="C146" s="12"/>
      <c r="D146" s="12"/>
    </row>
    <row r="147" spans="3:4" x14ac:dyDescent="0.35">
      <c r="C147" s="12"/>
      <c r="D147" s="12"/>
    </row>
    <row r="148" spans="3:4" x14ac:dyDescent="0.35">
      <c r="C148" s="12"/>
      <c r="D148" s="12"/>
    </row>
    <row r="149" spans="3:4" x14ac:dyDescent="0.35">
      <c r="C149" s="12"/>
      <c r="D149" s="12"/>
    </row>
    <row r="150" spans="3:4" x14ac:dyDescent="0.35">
      <c r="C150" s="12"/>
      <c r="D150" s="12"/>
    </row>
    <row r="151" spans="3:4" x14ac:dyDescent="0.35">
      <c r="C151" s="12"/>
      <c r="D151" s="12"/>
    </row>
    <row r="152" spans="3:4" x14ac:dyDescent="0.35">
      <c r="C152" s="12"/>
      <c r="D152" s="12"/>
    </row>
    <row r="153" spans="3:4" x14ac:dyDescent="0.35">
      <c r="C153" s="12"/>
      <c r="D153" s="12"/>
    </row>
    <row r="154" spans="3:4" x14ac:dyDescent="0.35">
      <c r="C154" s="12"/>
      <c r="D154" s="12"/>
    </row>
    <row r="155" spans="3:4" x14ac:dyDescent="0.35">
      <c r="C155" s="12"/>
      <c r="D155" s="12"/>
    </row>
    <row r="156" spans="3:4" x14ac:dyDescent="0.35">
      <c r="C156" s="12"/>
      <c r="D156" s="12"/>
    </row>
    <row r="157" spans="3:4" x14ac:dyDescent="0.35">
      <c r="C157" s="12"/>
      <c r="D157" s="12"/>
    </row>
    <row r="158" spans="3:4" x14ac:dyDescent="0.35">
      <c r="C158" s="12"/>
      <c r="D158" s="12"/>
    </row>
    <row r="159" spans="3:4" x14ac:dyDescent="0.35">
      <c r="C159" s="12"/>
      <c r="D159" s="12"/>
    </row>
    <row r="160" spans="3:4" x14ac:dyDescent="0.35">
      <c r="C160" s="12"/>
      <c r="D160" s="12"/>
    </row>
    <row r="161" spans="3:4" x14ac:dyDescent="0.35">
      <c r="C161" s="12"/>
      <c r="D161" s="12"/>
    </row>
    <row r="162" spans="3:4" x14ac:dyDescent="0.35">
      <c r="C162" s="12"/>
      <c r="D162" s="12"/>
    </row>
    <row r="163" spans="3:4" x14ac:dyDescent="0.35">
      <c r="C163" s="12"/>
      <c r="D163" s="12"/>
    </row>
    <row r="164" spans="3:4" x14ac:dyDescent="0.35">
      <c r="C164" s="12"/>
      <c r="D164" s="12"/>
    </row>
    <row r="165" spans="3:4" x14ac:dyDescent="0.35">
      <c r="C165" s="12"/>
      <c r="D165" s="12"/>
    </row>
    <row r="166" spans="3:4" x14ac:dyDescent="0.35">
      <c r="C166" s="12"/>
      <c r="D166" s="12"/>
    </row>
    <row r="167" spans="3:4" x14ac:dyDescent="0.35">
      <c r="C167" s="12"/>
      <c r="D167" s="12"/>
    </row>
    <row r="168" spans="3:4" x14ac:dyDescent="0.35">
      <c r="C168" s="12"/>
      <c r="D168" s="12"/>
    </row>
    <row r="169" spans="3:4" x14ac:dyDescent="0.35">
      <c r="C169" s="12"/>
      <c r="D169" s="12"/>
    </row>
    <row r="170" spans="3:4" x14ac:dyDescent="0.35">
      <c r="C170" s="12"/>
      <c r="D170" s="12"/>
    </row>
    <row r="171" spans="3:4" x14ac:dyDescent="0.35">
      <c r="C171" s="12"/>
      <c r="D171" s="12"/>
    </row>
    <row r="172" spans="3:4" x14ac:dyDescent="0.35">
      <c r="C172" s="12"/>
      <c r="D172" s="12"/>
    </row>
    <row r="173" spans="3:4" x14ac:dyDescent="0.35">
      <c r="C173" s="12"/>
      <c r="D173" s="12"/>
    </row>
    <row r="174" spans="3:4" x14ac:dyDescent="0.35">
      <c r="C174" s="12"/>
      <c r="D174" s="12"/>
    </row>
    <row r="175" spans="3:4" x14ac:dyDescent="0.35">
      <c r="C175" s="12"/>
      <c r="D175" s="12"/>
    </row>
    <row r="176" spans="3:4" x14ac:dyDescent="0.35">
      <c r="C176" s="12"/>
      <c r="D176" s="12"/>
    </row>
    <row r="177" spans="3:4" x14ac:dyDescent="0.35">
      <c r="C177" s="12"/>
      <c r="D177" s="12"/>
    </row>
    <row r="178" spans="3:4" x14ac:dyDescent="0.35">
      <c r="C178" s="12"/>
      <c r="D178" s="12"/>
    </row>
    <row r="179" spans="3:4" x14ac:dyDescent="0.35">
      <c r="C179" s="12"/>
      <c r="D179" s="12"/>
    </row>
    <row r="180" spans="3:4" x14ac:dyDescent="0.35">
      <c r="C180" s="12"/>
      <c r="D180" s="12"/>
    </row>
    <row r="181" spans="3:4" x14ac:dyDescent="0.35">
      <c r="C181" s="12"/>
      <c r="D181" s="12"/>
    </row>
    <row r="182" spans="3:4" x14ac:dyDescent="0.35">
      <c r="C182" s="12"/>
      <c r="D182" s="12"/>
    </row>
    <row r="183" spans="3:4" x14ac:dyDescent="0.35">
      <c r="C183" s="12"/>
      <c r="D183" s="12"/>
    </row>
    <row r="184" spans="3:4" x14ac:dyDescent="0.35">
      <c r="C184" s="12"/>
      <c r="D184" s="12"/>
    </row>
    <row r="185" spans="3:4" x14ac:dyDescent="0.35">
      <c r="C185" s="12"/>
      <c r="D185" s="12"/>
    </row>
    <row r="186" spans="3:4" x14ac:dyDescent="0.35">
      <c r="C186" s="12"/>
      <c r="D186" s="12"/>
    </row>
    <row r="187" spans="3:4" x14ac:dyDescent="0.35">
      <c r="C187" s="12"/>
      <c r="D187" s="12"/>
    </row>
    <row r="188" spans="3:4" x14ac:dyDescent="0.35">
      <c r="C188" s="12"/>
      <c r="D188" s="12"/>
    </row>
    <row r="189" spans="3:4" x14ac:dyDescent="0.35">
      <c r="C189" s="12"/>
      <c r="D189" s="12"/>
    </row>
    <row r="190" spans="3:4" x14ac:dyDescent="0.35">
      <c r="C190" s="12"/>
      <c r="D190" s="12"/>
    </row>
    <row r="191" spans="3:4" x14ac:dyDescent="0.35">
      <c r="C191" s="12"/>
      <c r="D191" s="12"/>
    </row>
    <row r="192" spans="3:4" x14ac:dyDescent="0.35">
      <c r="C192" s="12"/>
      <c r="D192" s="12"/>
    </row>
    <row r="193" spans="3:4" x14ac:dyDescent="0.35">
      <c r="C193" s="12"/>
      <c r="D193" s="12"/>
    </row>
    <row r="194" spans="3:4" x14ac:dyDescent="0.35">
      <c r="C194" s="12"/>
      <c r="D194" s="12"/>
    </row>
    <row r="195" spans="3:4" x14ac:dyDescent="0.35">
      <c r="C195" s="12"/>
      <c r="D195" s="12"/>
    </row>
    <row r="196" spans="3:4" x14ac:dyDescent="0.35">
      <c r="C196" s="12"/>
      <c r="D196" s="12"/>
    </row>
    <row r="197" spans="3:4" x14ac:dyDescent="0.35">
      <c r="C197" s="12"/>
      <c r="D197" s="12"/>
    </row>
    <row r="198" spans="3:4" x14ac:dyDescent="0.35">
      <c r="C198" s="12"/>
      <c r="D198" s="12"/>
    </row>
    <row r="199" spans="3:4" x14ac:dyDescent="0.35">
      <c r="C199" s="12"/>
      <c r="D199" s="12"/>
    </row>
    <row r="200" spans="3:4" x14ac:dyDescent="0.35">
      <c r="C200" s="12"/>
      <c r="D200" s="12"/>
    </row>
    <row r="201" spans="3:4" x14ac:dyDescent="0.35">
      <c r="C201" s="12"/>
      <c r="D201" s="12"/>
    </row>
    <row r="202" spans="3:4" x14ac:dyDescent="0.35">
      <c r="C202" s="12"/>
      <c r="D202" s="12"/>
    </row>
    <row r="203" spans="3:4" x14ac:dyDescent="0.35">
      <c r="C203" s="12"/>
      <c r="D203" s="12"/>
    </row>
    <row r="204" spans="3:4" x14ac:dyDescent="0.35">
      <c r="C204" s="12"/>
      <c r="D204" s="12"/>
    </row>
    <row r="205" spans="3:4" x14ac:dyDescent="0.35">
      <c r="C205" s="12"/>
      <c r="D205" s="12"/>
    </row>
    <row r="206" spans="3:4" x14ac:dyDescent="0.35">
      <c r="C206" s="12"/>
      <c r="D206" s="12"/>
    </row>
    <row r="207" spans="3:4" x14ac:dyDescent="0.35">
      <c r="C207" s="12"/>
      <c r="D207" s="12"/>
    </row>
    <row r="208" spans="3:4" x14ac:dyDescent="0.35">
      <c r="C208" s="12"/>
      <c r="D208" s="12"/>
    </row>
    <row r="209" spans="3:4" x14ac:dyDescent="0.35">
      <c r="C209" s="12"/>
      <c r="D209" s="12"/>
    </row>
    <row r="210" spans="3:4" x14ac:dyDescent="0.35">
      <c r="C210" s="12"/>
      <c r="D210" s="12"/>
    </row>
    <row r="211" spans="3:4" x14ac:dyDescent="0.35">
      <c r="C211" s="12"/>
      <c r="D211" s="12"/>
    </row>
    <row r="212" spans="3:4" x14ac:dyDescent="0.35">
      <c r="C212" s="12"/>
      <c r="D212" s="12"/>
    </row>
    <row r="213" spans="3:4" x14ac:dyDescent="0.35">
      <c r="C213" s="12"/>
      <c r="D213" s="12"/>
    </row>
    <row r="214" spans="3:4" x14ac:dyDescent="0.35">
      <c r="C214" s="12"/>
      <c r="D214" s="12"/>
    </row>
    <row r="215" spans="3:4" x14ac:dyDescent="0.35">
      <c r="C215" s="12"/>
      <c r="D215" s="12"/>
    </row>
    <row r="216" spans="3:4" x14ac:dyDescent="0.35">
      <c r="C216" s="12"/>
      <c r="D216" s="12"/>
    </row>
    <row r="217" spans="3:4" x14ac:dyDescent="0.35">
      <c r="C217" s="12"/>
      <c r="D217" s="12"/>
    </row>
    <row r="218" spans="3:4" x14ac:dyDescent="0.35">
      <c r="C218" s="12"/>
      <c r="D218" s="12"/>
    </row>
    <row r="219" spans="3:4" x14ac:dyDescent="0.35">
      <c r="C219" s="12"/>
      <c r="D219" s="12"/>
    </row>
    <row r="220" spans="3:4" x14ac:dyDescent="0.35">
      <c r="C220" s="12"/>
      <c r="D220" s="12"/>
    </row>
    <row r="221" spans="3:4" x14ac:dyDescent="0.35">
      <c r="C221" s="12"/>
      <c r="D221" s="12"/>
    </row>
    <row r="222" spans="3:4" x14ac:dyDescent="0.35">
      <c r="C222" s="12"/>
      <c r="D222" s="12"/>
    </row>
    <row r="223" spans="3:4" x14ac:dyDescent="0.35">
      <c r="C223" s="12"/>
      <c r="D223" s="12"/>
    </row>
    <row r="224" spans="3:4" x14ac:dyDescent="0.35">
      <c r="C224" s="12"/>
      <c r="D224" s="12"/>
    </row>
    <row r="225" spans="3:4" x14ac:dyDescent="0.35">
      <c r="C225" s="12"/>
      <c r="D225" s="12"/>
    </row>
    <row r="226" spans="3:4" x14ac:dyDescent="0.35">
      <c r="C226" s="12"/>
      <c r="D226" s="12"/>
    </row>
    <row r="227" spans="3:4" x14ac:dyDescent="0.35">
      <c r="C227" s="12"/>
      <c r="D227" s="12"/>
    </row>
    <row r="228" spans="3:4" x14ac:dyDescent="0.35">
      <c r="C228" s="12"/>
      <c r="D228" s="12"/>
    </row>
    <row r="229" spans="3:4" x14ac:dyDescent="0.35">
      <c r="C229" s="12"/>
      <c r="D229" s="12"/>
    </row>
    <row r="230" spans="3:4" x14ac:dyDescent="0.35">
      <c r="C230" s="12"/>
      <c r="D230" s="12"/>
    </row>
    <row r="231" spans="3:4" x14ac:dyDescent="0.35">
      <c r="C231" s="12"/>
      <c r="D231" s="12"/>
    </row>
    <row r="232" spans="3:4" x14ac:dyDescent="0.35">
      <c r="C232" s="12"/>
      <c r="D232" s="12"/>
    </row>
    <row r="233" spans="3:4" x14ac:dyDescent="0.35">
      <c r="C233" s="12"/>
      <c r="D233" s="12"/>
    </row>
    <row r="234" spans="3:4" x14ac:dyDescent="0.35">
      <c r="C234" s="12"/>
      <c r="D234" s="12"/>
    </row>
    <row r="235" spans="3:4" x14ac:dyDescent="0.35">
      <c r="C235" s="12"/>
      <c r="D235" s="12"/>
    </row>
    <row r="236" spans="3:4" x14ac:dyDescent="0.35">
      <c r="C236" s="12"/>
      <c r="D236" s="12"/>
    </row>
    <row r="237" spans="3:4" x14ac:dyDescent="0.35">
      <c r="C237" s="12"/>
      <c r="D237" s="12"/>
    </row>
    <row r="238" spans="3:4" x14ac:dyDescent="0.35">
      <c r="C238" s="12"/>
      <c r="D238" s="12"/>
    </row>
    <row r="239" spans="3:4" x14ac:dyDescent="0.35">
      <c r="C239" s="12"/>
      <c r="D239" s="12"/>
    </row>
    <row r="240" spans="3:4" x14ac:dyDescent="0.35">
      <c r="C240" s="12"/>
      <c r="D240" s="12"/>
    </row>
    <row r="241" spans="3:4" x14ac:dyDescent="0.35">
      <c r="C241" s="12"/>
      <c r="D241" s="12"/>
    </row>
    <row r="242" spans="3:4" x14ac:dyDescent="0.35">
      <c r="C242" s="12"/>
      <c r="D242" s="12"/>
    </row>
    <row r="243" spans="3:4" x14ac:dyDescent="0.35">
      <c r="C243" s="12"/>
      <c r="D243" s="12"/>
    </row>
    <row r="244" spans="3:4" x14ac:dyDescent="0.35">
      <c r="C244" s="12"/>
      <c r="D244" s="12"/>
    </row>
    <row r="245" spans="3:4" x14ac:dyDescent="0.35">
      <c r="C245" s="12"/>
      <c r="D245" s="12"/>
    </row>
    <row r="246" spans="3:4" x14ac:dyDescent="0.35">
      <c r="C246" s="12"/>
      <c r="D246" s="12"/>
    </row>
    <row r="247" spans="3:4" x14ac:dyDescent="0.35">
      <c r="C247" s="12"/>
      <c r="D247" s="12"/>
    </row>
    <row r="248" spans="3:4" x14ac:dyDescent="0.35">
      <c r="C248" s="12"/>
      <c r="D248" s="12"/>
    </row>
    <row r="249" spans="3:4" x14ac:dyDescent="0.35">
      <c r="C249" s="12"/>
      <c r="D249" s="12"/>
    </row>
    <row r="250" spans="3:4" x14ac:dyDescent="0.35">
      <c r="C250" s="12"/>
      <c r="D250" s="12"/>
    </row>
    <row r="251" spans="3:4" x14ac:dyDescent="0.35">
      <c r="C251" s="12"/>
      <c r="D251" s="12"/>
    </row>
    <row r="252" spans="3:4" x14ac:dyDescent="0.35">
      <c r="C252" s="12"/>
      <c r="D252" s="12"/>
    </row>
    <row r="253" spans="3:4" x14ac:dyDescent="0.35">
      <c r="C253" s="12"/>
      <c r="D253" s="12"/>
    </row>
    <row r="254" spans="3:4" x14ac:dyDescent="0.35">
      <c r="C254" s="12"/>
      <c r="D254" s="12"/>
    </row>
    <row r="255" spans="3:4" x14ac:dyDescent="0.35">
      <c r="C255" s="12"/>
      <c r="D255" s="12"/>
    </row>
    <row r="256" spans="3:4" x14ac:dyDescent="0.35">
      <c r="C256" s="12"/>
      <c r="D256" s="12"/>
    </row>
    <row r="257" spans="3:4" x14ac:dyDescent="0.35">
      <c r="C257" s="12"/>
      <c r="D257" s="12"/>
    </row>
    <row r="258" spans="3:4" x14ac:dyDescent="0.35">
      <c r="C258" s="12"/>
      <c r="D258" s="12"/>
    </row>
  </sheetData>
  <autoFilter ref="A16:L66" xr:uid="{1779A2A0-FE06-4489-B062-E563C050EF44}"/>
  <sortState xmlns:xlrd2="http://schemas.microsoft.com/office/spreadsheetml/2017/richdata2" ref="B17:M75">
    <sortCondition descending="1" ref="I17:I75"/>
  </sortState>
  <mergeCells count="3">
    <mergeCell ref="B9:F9"/>
    <mergeCell ref="B14:K14"/>
    <mergeCell ref="B11:F11"/>
  </mergeCells>
  <phoneticPr fontId="38" type="noConversion"/>
  <hyperlinks>
    <hyperlink ref="B3" location="'Resultados &gt;&gt;'!A1" display="Ir a Resultados &gt;&gt;" xr:uid="{01CB8261-9F6D-4E1F-8E7B-341C1318372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FD35B98907514428905968C64F00757" ma:contentTypeVersion="2" ma:contentTypeDescription="Crear nuevo documento." ma:contentTypeScope="" ma:versionID="5f57ef689970c754da1b886c28cb813e">
  <xsd:schema xmlns:xsd="http://www.w3.org/2001/XMLSchema" xmlns:xs="http://www.w3.org/2001/XMLSchema" xmlns:p="http://schemas.microsoft.com/office/2006/metadata/properties" xmlns:ns2="c346aaa7-98e8-4feb-9325-8bd5c0fa89a4" targetNamespace="http://schemas.microsoft.com/office/2006/metadata/properties" ma:root="true" ma:fieldsID="a08f986e77f10b6206b0f78896b63199" ns2:_="">
    <xsd:import namespace="c346aaa7-98e8-4feb-9325-8bd5c0fa89a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6aaa7-98e8-4feb-9325-8bd5c0fa89a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Asunto_"/>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EE7447-99C8-47EA-8679-EC3EB0FF66EE}">
  <ds:schemaRefs>
    <ds:schemaRef ds:uri="http://schemas.microsoft.com/sharepoint/v3/contenttype/forms"/>
  </ds:schemaRefs>
</ds:datastoreItem>
</file>

<file path=customXml/itemProps2.xml><?xml version="1.0" encoding="utf-8"?>
<ds:datastoreItem xmlns:ds="http://schemas.openxmlformats.org/officeDocument/2006/customXml" ds:itemID="{120722BC-5555-406B-960B-B289215DF1AA}">
  <ds:schemaRefs>
    <ds:schemaRef ds:uri="c346aaa7-98e8-4feb-9325-8bd5c0fa89a4"/>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D0C5484-54A0-4B75-8AA5-0D89EBC82C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6aaa7-98e8-4feb-9325-8bd5c0fa8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Resumen</vt:lpstr>
      <vt:lpstr>SAIB Nacional</vt:lpstr>
      <vt:lpstr>SAIB Regional</vt:lpstr>
      <vt:lpstr>SAIB Local</vt:lpstr>
      <vt:lpstr>Desagregacion compartida</vt:lpstr>
      <vt:lpstr>Desagregacion total</vt:lpstr>
      <vt:lpstr>Desagregacion virtual</vt:lpstr>
      <vt:lpstr>Requerimiento de información &gt;&gt;</vt:lpstr>
      <vt:lpstr>Ofertas insignia</vt:lpstr>
      <vt:lpstr>Consolidado Resultados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erms:created xsi:type="dcterms:W3CDTF">2021-11-08T17:29:44Z</dcterms:created>
  <dcterms:modified xsi:type="dcterms:W3CDTF">2025-02-17T16:33:33Z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0x0101005FD35B98907514428905968C64F00757</vt:lpwstr>
  </property>
  <property fmtid="{D5CDD505-2E9C-101B-9397-08002B2CF9AE}" pid="3" name="GVData">
    <vt:lpwstr>ew0KICAiZG9jSUQiOiAiOTUyOWY0NGYtNTIwOS00ZTA3LWJmNzYtNWNhMDljY2IxZDQwIg0KfQ==</vt:lpwstr>
  </property>
  <property fmtid="{D5CDD505-2E9C-101B-9397-08002B2CF9AE}" pid="4" name="GVData0">
    <vt:lpwstr>(end)</vt:lpwstr>
  </property>
</Properties>
</file>